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<sst xmlns="http://schemas.openxmlformats.org/spreadsheetml/2006/main" count="129" uniqueCount="46">
  <si>
    <t>М</t>
  </si>
  <si>
    <t>№</t>
  </si>
  <si>
    <t>Фамилии участников</t>
  </si>
  <si>
    <t>r</t>
  </si>
  <si>
    <t>S</t>
  </si>
  <si>
    <t>Пар</t>
  </si>
  <si>
    <t>max</t>
  </si>
  <si>
    <t>Сдач</t>
  </si>
  <si>
    <t>Imp</t>
  </si>
  <si>
    <t>%</t>
  </si>
  <si>
    <t>МБ</t>
  </si>
  <si>
    <t>Васильев Ю.В.</t>
  </si>
  <si>
    <t>Соболев М.В.</t>
  </si>
  <si>
    <t>Лотошников В.В.</t>
  </si>
  <si>
    <t>Савинов Е.А.</t>
  </si>
  <si>
    <t>Гольдин Д.А.</t>
  </si>
  <si>
    <t>Бахчаев С.Ю.</t>
  </si>
  <si>
    <t>Шепеленко Е.А.</t>
  </si>
  <si>
    <t>Сидоров А.Ю.</t>
  </si>
  <si>
    <t>Обыденов А.Е.</t>
  </si>
  <si>
    <t>Жук И.В.</t>
  </si>
  <si>
    <t>Рыскина Н.А.</t>
  </si>
  <si>
    <t>Рыскин А.Н.</t>
  </si>
  <si>
    <t>Крюкова Э.Г.</t>
  </si>
  <si>
    <t>Ситников А.Ю.</t>
  </si>
  <si>
    <t>Бакал М.Э.</t>
  </si>
  <si>
    <t>Приведенцев А.Ю.</t>
  </si>
  <si>
    <t>Красинская В.Б.</t>
  </si>
  <si>
    <t>Черняк Е.В.</t>
  </si>
  <si>
    <t>Аушев П.С.</t>
  </si>
  <si>
    <t>Савинова С.В.</t>
  </si>
  <si>
    <t>Турнир "на макс"</t>
  </si>
  <si>
    <t>24 октября 2017г.</t>
  </si>
  <si>
    <t>Романова А.А.</t>
  </si>
  <si>
    <t>Академова В.В.</t>
  </si>
  <si>
    <t>Минкин И.М.</t>
  </si>
  <si>
    <t>Сыграно сессий</t>
  </si>
  <si>
    <t>31 октября 2017г.</t>
  </si>
  <si>
    <t>Средний %</t>
  </si>
  <si>
    <t>Итоговая стойка после</t>
  </si>
  <si>
    <t>сес1</t>
  </si>
  <si>
    <t>сес2</t>
  </si>
  <si>
    <t>сес3</t>
  </si>
  <si>
    <t>17 октября 2017г.</t>
  </si>
  <si>
    <t>17 октября 2017г. - 31 октября 2017 г.</t>
  </si>
  <si>
    <t>Сессия "на макс"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</si>
</sst>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31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b/>
      <sz val="9"/>
      <color indexed="42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55" applyFont="1" applyAlignment="1">
      <alignment horizontal="centerContinuous"/>
      <protection/>
    </xf>
    <xf numFmtId="0" fontId="22" fillId="0" borderId="0" xfId="55" applyFont="1" applyAlignment="1">
      <alignment horizontal="centerContinuous"/>
      <protection/>
    </xf>
    <xf numFmtId="0" fontId="14" fillId="0" borderId="0" xfId="55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5" applyAlignment="1">
      <alignment horizontal="left"/>
      <protection/>
    </xf>
    <xf numFmtId="0" fontId="23" fillId="0" borderId="0" xfId="54" applyFont="1" applyAlignment="1">
      <alignment horizontal="left"/>
      <protection/>
    </xf>
    <xf numFmtId="0" fontId="14" fillId="0" borderId="0" xfId="54" applyFont="1">
      <alignment/>
      <protection/>
    </xf>
    <xf numFmtId="0" fontId="25" fillId="0" borderId="0" xfId="54" applyFont="1" applyAlignment="1">
      <alignment horizontal="centerContinuous"/>
      <protection/>
    </xf>
    <xf numFmtId="0" fontId="26" fillId="0" borderId="0" xfId="54" applyFont="1" applyAlignment="1">
      <alignment horizontal="center"/>
      <protection/>
    </xf>
    <xf numFmtId="0" fontId="14" fillId="0" borderId="0" xfId="54" applyFont="1" applyBorder="1" applyAlignment="1">
      <alignment horizontal="centerContinuous"/>
      <protection/>
    </xf>
    <xf numFmtId="0" fontId="14" fillId="0" borderId="10" xfId="55" applyBorder="1">
      <alignment/>
      <protection/>
    </xf>
    <xf numFmtId="0" fontId="22" fillId="0" borderId="11" xfId="55" applyFont="1" applyFill="1" applyBorder="1">
      <alignment/>
      <protection/>
    </xf>
    <xf numFmtId="0" fontId="22" fillId="0" borderId="12" xfId="55" applyFont="1" applyFill="1" applyBorder="1" applyAlignment="1">
      <alignment horizontal="center"/>
      <protection/>
    </xf>
    <xf numFmtId="0" fontId="14" fillId="0" borderId="0" xfId="55">
      <alignment/>
      <protection/>
    </xf>
    <xf numFmtId="0" fontId="22" fillId="0" borderId="11" xfId="55" applyFont="1" applyBorder="1">
      <alignment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 applyAlignment="1">
      <alignment horizontal="center"/>
      <protection/>
    </xf>
    <xf numFmtId="0" fontId="22" fillId="0" borderId="0" xfId="55" applyFont="1">
      <alignment/>
      <protection/>
    </xf>
    <xf numFmtId="0" fontId="14" fillId="0" borderId="0" xfId="54" applyFont="1" applyAlignment="1">
      <alignment vertical="center"/>
      <protection/>
    </xf>
    <xf numFmtId="0" fontId="20" fillId="0" borderId="11" xfId="55" applyNumberFormat="1" applyFont="1" applyBorder="1" applyAlignment="1">
      <alignment horizontal="center"/>
      <protection/>
    </xf>
    <xf numFmtId="0" fontId="22" fillId="0" borderId="13" xfId="55" applyFont="1" applyFill="1" applyBorder="1" applyAlignment="1">
      <alignment horizontal="center"/>
      <protection/>
    </xf>
    <xf numFmtId="2" fontId="14" fillId="0" borderId="0" xfId="55" applyNumberForma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4" xfId="54" applyFont="1" applyBorder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4" fillId="0" borderId="15" xfId="54" applyFont="1" applyBorder="1" applyAlignment="1">
      <alignment horizontal="center"/>
      <protection/>
    </xf>
    <xf numFmtId="0" fontId="27" fillId="18" borderId="0" xfId="54" applyFont="1" applyFill="1" applyAlignment="1">
      <alignment horizontal="center"/>
      <protection/>
    </xf>
    <xf numFmtId="0" fontId="27" fillId="18" borderId="0" xfId="54" applyFont="1" applyFill="1" applyBorder="1" applyAlignment="1">
      <alignment horizontal="centerContinuous"/>
      <protection/>
    </xf>
    <xf numFmtId="0" fontId="28" fillId="18" borderId="0" xfId="54" applyFont="1" applyFill="1" applyAlignment="1">
      <alignment horizontal="center"/>
      <protection/>
    </xf>
    <xf numFmtId="4" fontId="30" fillId="18" borderId="0" xfId="54" applyNumberFormat="1" applyFont="1" applyFill="1" applyAlignment="1">
      <alignment horizontal="center"/>
      <protection/>
    </xf>
    <xf numFmtId="2" fontId="0" fillId="0" borderId="10" xfId="55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5" applyAlignment="1">
      <alignment horizontal="center"/>
      <protection/>
    </xf>
    <xf numFmtId="0" fontId="22" fillId="0" borderId="0" xfId="55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5" applyFont="1" applyAlignment="1">
      <alignment horizontal="right"/>
      <protection/>
    </xf>
    <xf numFmtId="0" fontId="14" fillId="0" borderId="0" xfId="54" applyFont="1" applyBorder="1" applyAlignment="1">
      <alignment horizontal="center"/>
      <protection/>
    </xf>
    <xf numFmtId="0" fontId="27" fillId="18" borderId="16" xfId="54" applyFont="1" applyFill="1" applyBorder="1" applyAlignment="1">
      <alignment horizontal="center" vertical="center"/>
      <protection/>
    </xf>
    <xf numFmtId="0" fontId="27" fillId="18" borderId="16" xfId="54" applyFont="1" applyFill="1" applyBorder="1" applyAlignment="1">
      <alignment horizontal="centerContinuous" vertical="center"/>
      <protection/>
    </xf>
    <xf numFmtId="0" fontId="28" fillId="18" borderId="16" xfId="54" applyFont="1" applyFill="1" applyBorder="1" applyAlignment="1">
      <alignment horizontal="center" vertical="center"/>
      <protection/>
    </xf>
    <xf numFmtId="0" fontId="23" fillId="0" borderId="0" xfId="54" applyFont="1" applyAlignment="1">
      <alignment horizontal="center"/>
      <protection/>
    </xf>
    <xf numFmtId="0" fontId="14" fillId="0" borderId="10" xfId="55" applyBorder="1" applyAlignment="1">
      <alignment horizontal="center"/>
      <protection/>
    </xf>
    <xf numFmtId="10" fontId="29" fillId="0" borderId="10" xfId="55" applyNumberFormat="1" applyFont="1" applyBorder="1" applyAlignment="1">
      <alignment horizontal="center"/>
      <protection/>
    </xf>
    <xf numFmtId="0" fontId="14" fillId="0" borderId="0" xfId="54" applyNumberFormat="1" applyFont="1">
      <alignment/>
      <protection/>
    </xf>
    <xf numFmtId="0" fontId="28" fillId="18" borderId="16" xfId="54" applyNumberFormat="1" applyFont="1" applyFill="1" applyBorder="1" applyAlignment="1">
      <alignment horizontal="center" vertical="center" wrapText="1"/>
      <protection/>
    </xf>
    <xf numFmtId="0" fontId="29" fillId="0" borderId="10" xfId="55" applyNumberFormat="1" applyFont="1" applyBorder="1" applyAlignment="1">
      <alignment horizontal="center"/>
      <protection/>
    </xf>
    <xf numFmtId="0" fontId="14" fillId="0" borderId="0" xfId="55" applyNumberFormat="1">
      <alignment/>
      <protection/>
    </xf>
    <xf numFmtId="2" fontId="0" fillId="0" borderId="10" xfId="55" applyNumberFormat="1" applyFont="1" applyBorder="1" applyAlignment="1">
      <alignment horizontal="center"/>
      <protection/>
    </xf>
    <xf numFmtId="10" fontId="29" fillId="0" borderId="10" xfId="55" applyNumberFormat="1" applyFont="1" applyBorder="1" applyAlignment="1">
      <alignment horizontal="center"/>
      <protection/>
    </xf>
    <xf numFmtId="10" fontId="0" fillId="0" borderId="10" xfId="55" applyNumberFormat="1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Result_4 (2)_03_03_17_3" xfId="54"/>
    <cellStyle name="Обычный_Книга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Матч" xfId="63"/>
    <cellStyle name="Тысячи_Матч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33" bestFit="1" customWidth="1"/>
    <col min="2" max="2" width="23.75390625" style="18" bestFit="1" customWidth="1"/>
    <col min="3" max="3" width="6.75390625" style="14" customWidth="1"/>
    <col min="4" max="6" width="7.125" style="14" customWidth="1"/>
    <col min="7" max="7" width="8.375" style="14" customWidth="1"/>
    <col min="8" max="8" width="7.125" style="47" customWidth="1"/>
    <col min="9" max="16384" width="10.00390625" style="14" customWidth="1"/>
  </cols>
  <sheetData>
    <row r="1" spans="1:9" s="5" customFormat="1" ht="12.75">
      <c r="A1" s="1" t="s">
        <v>31</v>
      </c>
      <c r="B1" s="2"/>
      <c r="C1" s="2"/>
      <c r="D1" s="2"/>
      <c r="E1" s="3"/>
      <c r="F1" s="4"/>
      <c r="G1" s="3"/>
      <c r="H1" s="3"/>
      <c r="I1" s="3"/>
    </row>
    <row r="2" spans="1:9" s="5" customFormat="1" ht="12.75">
      <c r="A2" s="1" t="s">
        <v>44</v>
      </c>
      <c r="B2" s="2"/>
      <c r="C2" s="2"/>
      <c r="D2" s="2"/>
      <c r="E2" s="3"/>
      <c r="F2" s="4"/>
      <c r="G2" s="3"/>
      <c r="H2" s="3"/>
      <c r="I2" s="3"/>
    </row>
    <row r="3" spans="1:8" s="7" customFormat="1" ht="12.75">
      <c r="A3" s="41"/>
      <c r="B3" s="36" t="s">
        <v>39</v>
      </c>
      <c r="C3" s="34">
        <v>3</v>
      </c>
      <c r="D3" s="35" t="str">
        <f>IF(C3=1,"сессии","сессий")</f>
        <v>сессий</v>
      </c>
      <c r="H3" s="44"/>
    </row>
    <row r="4" spans="1:8" s="7" customFormat="1" ht="12.75">
      <c r="A4" s="37"/>
      <c r="B4" s="10"/>
      <c r="C4" s="9"/>
      <c r="H4" s="44"/>
    </row>
    <row r="5" spans="1:10" s="19" customFormat="1" ht="25.5" customHeight="1">
      <c r="A5" s="38" t="s">
        <v>0</v>
      </c>
      <c r="B5" s="39" t="s">
        <v>2</v>
      </c>
      <c r="C5" s="40" t="s">
        <v>3</v>
      </c>
      <c r="D5" s="40" t="s">
        <v>40</v>
      </c>
      <c r="E5" s="40" t="s">
        <v>41</v>
      </c>
      <c r="F5" s="40" t="s">
        <v>42</v>
      </c>
      <c r="G5" s="45" t="s">
        <v>38</v>
      </c>
      <c r="H5" s="45" t="s">
        <v>36</v>
      </c>
      <c r="J5" s="7"/>
    </row>
    <row r="6" spans="1:10" ht="12.75">
      <c r="A6" s="42">
        <f>IF(G6=G5,"=",ROW()-5)</f>
        <v>1</v>
      </c>
      <c r="B6" s="16" t="s">
        <v>21</v>
      </c>
      <c r="C6" s="20">
        <v>-1</v>
      </c>
      <c r="D6" s="50">
        <f ca="1">IF(OR($C$3&lt;VALUE(REPLACE(D$5,1,3,"")),ISERROR(MATCH($B6,INDIRECT(D$5&amp;"!$D:$D"),0))),IF(OR($C$3&lt;VALUE(REPLACE(D$5,1,3,"")),ISERROR(MATCH($B6,INDIRECT(D$5&amp;"!$C:$C"),0))),"---",SUMIF(INDIRECT(D$5&amp;"!$C:$C"),$B6,INDIRECT(D$5&amp;"!$H:$H"))),SUMIF(INDIRECT(D$5&amp;"!$D:$D"),$B6,INDIRECT(D$5&amp;"!$H:$H")))</f>
        <v>0.47986111111111107</v>
      </c>
      <c r="E6" s="50">
        <f ca="1">IF(OR($C$3&lt;VALUE(REPLACE(E$5,1,3,"")),ISERROR(MATCH($B6,INDIRECT(E$5&amp;"!$D:$D"),0))),IF(OR($C$3&lt;VALUE(REPLACE(E$5,1,3,"")),ISERROR(MATCH($B6,INDIRECT(E$5&amp;"!$C:$C"),0))),"---",SUMIF(INDIRECT(E$5&amp;"!$C:$C"),$B6,INDIRECT(E$5&amp;"!$H:$H"))),SUMIF(INDIRECT(E$5&amp;"!$D:$D"),$B6,INDIRECT(E$5&amp;"!$H:$H")))</f>
        <v>0.59375</v>
      </c>
      <c r="F6" s="50">
        <f ca="1">IF(OR($C$3&lt;VALUE(REPLACE(F$5,1,3,"")),ISERROR(MATCH($B6,INDIRECT(F$5&amp;"!$D:$D"),0))),IF(OR($C$3&lt;VALUE(REPLACE(F$5,1,3,"")),ISERROR(MATCH($B6,INDIRECT(F$5&amp;"!$C:$C"),0))),"---",SUMIF(INDIRECT(F$5&amp;"!$C:$C"),$B6,INDIRECT(F$5&amp;"!$H:$H"))),SUMIF(INDIRECT(F$5&amp;"!$D:$D"),$B6,INDIRECT(F$5&amp;"!$H:$H")))</f>
        <v>0.625</v>
      </c>
      <c r="G6" s="43">
        <f>IF(H6&gt;0,SUM(D6:F6)/H6,"---")</f>
        <v>0.5662037037037037</v>
      </c>
      <c r="H6" s="46">
        <f>COUNT(D6:F6)</f>
        <v>3</v>
      </c>
      <c r="J6" s="7"/>
    </row>
    <row r="7" spans="1:10" ht="12.75">
      <c r="A7" s="42" t="str">
        <f>IF(G7=G6,"=",ROW()-5)</f>
        <v>=</v>
      </c>
      <c r="B7" s="16" t="s">
        <v>22</v>
      </c>
      <c r="C7" s="20">
        <v>-2</v>
      </c>
      <c r="D7" s="50">
        <f ca="1">IF(OR($C$3&lt;VALUE(REPLACE(D$5,1,3,"")),ISERROR(MATCH($B7,INDIRECT(D$5&amp;"!$D:$D"),0))),IF(OR($C$3&lt;VALUE(REPLACE(D$5,1,3,"")),ISERROR(MATCH($B7,INDIRECT(D$5&amp;"!$C:$C"),0))),"---",SUMIF(INDIRECT(D$5&amp;"!$C:$C"),$B7,INDIRECT(D$5&amp;"!$H:$H"))),SUMIF(INDIRECT(D$5&amp;"!$D:$D"),$B7,INDIRECT(D$5&amp;"!$H:$H")))</f>
        <v>0.47986111111111107</v>
      </c>
      <c r="E7" s="50">
        <f ca="1">IF(OR($C$3&lt;VALUE(REPLACE(E$5,1,3,"")),ISERROR(MATCH($B7,INDIRECT(E$5&amp;"!$D:$D"),0))),IF(OR($C$3&lt;VALUE(REPLACE(E$5,1,3,"")),ISERROR(MATCH($B7,INDIRECT(E$5&amp;"!$C:$C"),0))),"---",SUMIF(INDIRECT(E$5&amp;"!$C:$C"),$B7,INDIRECT(E$5&amp;"!$H:$H"))),SUMIF(INDIRECT(E$5&amp;"!$D:$D"),$B7,INDIRECT(E$5&amp;"!$H:$H")))</f>
        <v>0.59375</v>
      </c>
      <c r="F7" s="50">
        <f ca="1">IF(OR($C$3&lt;VALUE(REPLACE(F$5,1,3,"")),ISERROR(MATCH($B7,INDIRECT(F$5&amp;"!$D:$D"),0))),IF(OR($C$3&lt;VALUE(REPLACE(F$5,1,3,"")),ISERROR(MATCH($B7,INDIRECT(F$5&amp;"!$C:$C"),0))),"---",SUMIF(INDIRECT(F$5&amp;"!$C:$C"),$B7,INDIRECT(F$5&amp;"!$H:$H"))),SUMIF(INDIRECT(F$5&amp;"!$D:$D"),$B7,INDIRECT(F$5&amp;"!$H:$H")))</f>
        <v>0.625</v>
      </c>
      <c r="G7" s="43">
        <f>IF(H7&gt;0,SUM(D7:F7)/H7,"---")</f>
        <v>0.5662037037037037</v>
      </c>
      <c r="H7" s="46">
        <f>COUNT(D7:F7)</f>
        <v>3</v>
      </c>
      <c r="J7" s="7"/>
    </row>
    <row r="8" spans="1:10" ht="12.75">
      <c r="A8" s="42">
        <f>IF(G8=G7,"=",ROW()-5)</f>
        <v>3</v>
      </c>
      <c r="B8" s="16" t="s">
        <v>18</v>
      </c>
      <c r="C8" s="20">
        <v>3</v>
      </c>
      <c r="D8" s="50">
        <f ca="1">IF(OR($C$3&lt;VALUE(REPLACE(D$5,1,3,"")),ISERROR(MATCH($B8,INDIRECT(D$5&amp;"!$D:$D"),0))),IF(OR($C$3&lt;VALUE(REPLACE(D$5,1,3,"")),ISERROR(MATCH($B8,INDIRECT(D$5&amp;"!$C:$C"),0))),"---",SUMIF(INDIRECT(D$5&amp;"!$C:$C"),$B8,INDIRECT(D$5&amp;"!$H:$H"))),SUMIF(INDIRECT(D$5&amp;"!$D:$D"),$B8,INDIRECT(D$5&amp;"!$H:$H")))</f>
        <v>0.5440972222222222</v>
      </c>
      <c r="E8" s="50">
        <f ca="1">IF(OR($C$3&lt;VALUE(REPLACE(E$5,1,3,"")),ISERROR(MATCH($B8,INDIRECT(E$5&amp;"!$D:$D"),0))),IF(OR($C$3&lt;VALUE(REPLACE(E$5,1,3,"")),ISERROR(MATCH($B8,INDIRECT(E$5&amp;"!$C:$C"),0))),"---",SUMIF(INDIRECT(E$5&amp;"!$C:$C"),$B8,INDIRECT(E$5&amp;"!$H:$H"))),SUMIF(INDIRECT(E$5&amp;"!$D:$D"),$B8,INDIRECT(E$5&amp;"!$H:$H")))</f>
        <v>0.625</v>
      </c>
      <c r="F8" s="50">
        <f ca="1">IF(OR($C$3&lt;VALUE(REPLACE(F$5,1,3,"")),ISERROR(MATCH($B8,INDIRECT(F$5&amp;"!$D:$D"),0))),IF(OR($C$3&lt;VALUE(REPLACE(F$5,1,3,"")),ISERROR(MATCH($B8,INDIRECT(F$5&amp;"!$C:$C"),0))),"---",SUMIF(INDIRECT(F$5&amp;"!$C:$C"),$B8,INDIRECT(F$5&amp;"!$H:$H"))),SUMIF(INDIRECT(F$5&amp;"!$D:$D"),$B8,INDIRECT(F$5&amp;"!$H:$H")))</f>
        <v>0.4791666666666667</v>
      </c>
      <c r="G8" s="43">
        <f>IF(H8&gt;0,SUM(D8:F8)/H8,"---")</f>
        <v>0.5494212962962963</v>
      </c>
      <c r="H8" s="46">
        <f>COUNT(D8:F8)</f>
        <v>3</v>
      </c>
      <c r="J8" s="7"/>
    </row>
    <row r="9" spans="1:10" ht="12.75">
      <c r="A9" s="42">
        <f>IF(G9=G8,"=",ROW()-5)</f>
        <v>4</v>
      </c>
      <c r="B9" s="16" t="s">
        <v>13</v>
      </c>
      <c r="C9" s="20">
        <v>2</v>
      </c>
      <c r="D9" s="50">
        <f ca="1">IF(OR($C$3&lt;VALUE(REPLACE(D$5,1,3,"")),ISERROR(MATCH($B9,INDIRECT(D$5&amp;"!$D:$D"),0))),IF(OR($C$3&lt;VALUE(REPLACE(D$5,1,3,"")),ISERROR(MATCH($B9,INDIRECT(D$5&amp;"!$C:$C"),0))),"---",SUMIF(INDIRECT(D$5&amp;"!$C:$C"),$B9,INDIRECT(D$5&amp;"!$H:$H"))),SUMIF(INDIRECT(D$5&amp;"!$D:$D"),$B9,INDIRECT(D$5&amp;"!$H:$H")))</f>
        <v>0.60625</v>
      </c>
      <c r="E9" s="50">
        <f ca="1">IF(OR($C$3&lt;VALUE(REPLACE(E$5,1,3,"")),ISERROR(MATCH($B9,INDIRECT(E$5&amp;"!$D:$D"),0))),IF(OR($C$3&lt;VALUE(REPLACE(E$5,1,3,"")),ISERROR(MATCH($B9,INDIRECT(E$5&amp;"!$C:$C"),0))),"---",SUMIF(INDIRECT(E$5&amp;"!$C:$C"),$B9,INDIRECT(E$5&amp;"!$H:$H"))),SUMIF(INDIRECT(E$5&amp;"!$D:$D"),$B9,INDIRECT(E$5&amp;"!$H:$H")))</f>
        <v>0.5625</v>
      </c>
      <c r="F9" s="50">
        <f ca="1">IF(OR($C$3&lt;VALUE(REPLACE(F$5,1,3,"")),ISERROR(MATCH($B9,INDIRECT(F$5&amp;"!$D:$D"),0))),IF(OR($C$3&lt;VALUE(REPLACE(F$5,1,3,"")),ISERROR(MATCH($B9,INDIRECT(F$5&amp;"!$C:$C"),0))),"---",SUMIF(INDIRECT(F$5&amp;"!$C:$C"),$B9,INDIRECT(F$5&amp;"!$H:$H"))),SUMIF(INDIRECT(F$5&amp;"!$D:$D"),$B9,INDIRECT(F$5&amp;"!$H:$H")))</f>
        <v>0.42812500000000003</v>
      </c>
      <c r="G9" s="43">
        <f>IF(H9&gt;0,SUM(D9:F9)/H9,"---")</f>
        <v>0.5322916666666667</v>
      </c>
      <c r="H9" s="46">
        <f>COUNT(D9:F9)</f>
        <v>3</v>
      </c>
      <c r="J9" s="7"/>
    </row>
    <row r="10" spans="1:10" ht="12.75">
      <c r="A10" s="42" t="str">
        <f>IF(G10=G9,"=",ROW()-5)</f>
        <v>=</v>
      </c>
      <c r="B10" s="16" t="s">
        <v>14</v>
      </c>
      <c r="C10" s="20">
        <v>2</v>
      </c>
      <c r="D10" s="50">
        <f ca="1">IF(OR($C$3&lt;VALUE(REPLACE(D$5,1,3,"")),ISERROR(MATCH($B10,INDIRECT(D$5&amp;"!$D:$D"),0))),IF(OR($C$3&lt;VALUE(REPLACE(D$5,1,3,"")),ISERROR(MATCH($B10,INDIRECT(D$5&amp;"!$C:$C"),0))),"---",SUMIF(INDIRECT(D$5&amp;"!$C:$C"),$B10,INDIRECT(D$5&amp;"!$H:$H"))),SUMIF(INDIRECT(D$5&amp;"!$D:$D"),$B10,INDIRECT(D$5&amp;"!$H:$H")))</f>
        <v>0.60625</v>
      </c>
      <c r="E10" s="50">
        <f ca="1">IF(OR($C$3&lt;VALUE(REPLACE(E$5,1,3,"")),ISERROR(MATCH($B10,INDIRECT(E$5&amp;"!$D:$D"),0))),IF(OR($C$3&lt;VALUE(REPLACE(E$5,1,3,"")),ISERROR(MATCH($B10,INDIRECT(E$5&amp;"!$C:$C"),0))),"---",SUMIF(INDIRECT(E$5&amp;"!$C:$C"),$B10,INDIRECT(E$5&amp;"!$H:$H"))),SUMIF(INDIRECT(E$5&amp;"!$D:$D"),$B10,INDIRECT(E$5&amp;"!$H:$H")))</f>
        <v>0.5625</v>
      </c>
      <c r="F10" s="50">
        <f ca="1">IF(OR($C$3&lt;VALUE(REPLACE(F$5,1,3,"")),ISERROR(MATCH($B10,INDIRECT(F$5&amp;"!$D:$D"),0))),IF(OR($C$3&lt;VALUE(REPLACE(F$5,1,3,"")),ISERROR(MATCH($B10,INDIRECT(F$5&amp;"!$C:$C"),0))),"---",SUMIF(INDIRECT(F$5&amp;"!$C:$C"),$B10,INDIRECT(F$5&amp;"!$H:$H"))),SUMIF(INDIRECT(F$5&amp;"!$D:$D"),$B10,INDIRECT(F$5&amp;"!$H:$H")))</f>
        <v>0.42812500000000003</v>
      </c>
      <c r="G10" s="43">
        <f>IF(H10&gt;0,SUM(D10:F10)/H10,"---")</f>
        <v>0.5322916666666667</v>
      </c>
      <c r="H10" s="46">
        <f>COUNT(D10:F10)</f>
        <v>3</v>
      </c>
      <c r="J10" s="7"/>
    </row>
    <row r="11" spans="1:10" ht="12.75">
      <c r="A11" s="42">
        <f>IF(G11=G10,"=",ROW()-5)</f>
        <v>6</v>
      </c>
      <c r="B11" s="16" t="s">
        <v>11</v>
      </c>
      <c r="C11" s="20">
        <v>-0.5</v>
      </c>
      <c r="D11" s="50">
        <f ca="1">IF(OR($C$3&lt;VALUE(REPLACE(D$5,1,3,"")),ISERROR(MATCH($B11,INDIRECT(D$5&amp;"!$D:$D"),0))),IF(OR($C$3&lt;VALUE(REPLACE(D$5,1,3,"")),ISERROR(MATCH($B11,INDIRECT(D$5&amp;"!$C:$C"),0))),"---",SUMIF(INDIRECT(D$5&amp;"!$C:$C"),$B11,INDIRECT(D$5&amp;"!$H:$H"))),SUMIF(INDIRECT(D$5&amp;"!$D:$D"),$B11,INDIRECT(D$5&amp;"!$H:$H")))</f>
        <v>0.640625</v>
      </c>
      <c r="E11" s="50">
        <f ca="1">IF(OR($C$3&lt;VALUE(REPLACE(E$5,1,3,"")),ISERROR(MATCH($B11,INDIRECT(E$5&amp;"!$D:$D"),0))),IF(OR($C$3&lt;VALUE(REPLACE(E$5,1,3,"")),ISERROR(MATCH($B11,INDIRECT(E$5&amp;"!$C:$C"),0))),"---",SUMIF(INDIRECT(E$5&amp;"!$C:$C"),$B11,INDIRECT(E$5&amp;"!$H:$H"))),SUMIF(INDIRECT(E$5&amp;"!$D:$D"),$B11,INDIRECT(E$5&amp;"!$H:$H")))</f>
        <v>0.4375</v>
      </c>
      <c r="F11" s="50">
        <f ca="1">IF(OR($C$3&lt;VALUE(REPLACE(F$5,1,3,"")),ISERROR(MATCH($B11,INDIRECT(F$5&amp;"!$D:$D"),0))),IF(OR($C$3&lt;VALUE(REPLACE(F$5,1,3,"")),ISERROR(MATCH($B11,INDIRECT(F$5&amp;"!$C:$C"),0))),"---",SUMIF(INDIRECT(F$5&amp;"!$C:$C"),$B11,INDIRECT(F$5&amp;"!$H:$H"))),SUMIF(INDIRECT(F$5&amp;"!$D:$D"),$B11,INDIRECT(F$5&amp;"!$H:$H")))</f>
        <v>0.5083333333333333</v>
      </c>
      <c r="G11" s="43">
        <f>IF(H11&gt;0,SUM(D11:F11)/H11,"---")</f>
        <v>0.5288194444444444</v>
      </c>
      <c r="H11" s="46">
        <f>COUNT(D11:F11)</f>
        <v>3</v>
      </c>
      <c r="J11" s="7"/>
    </row>
    <row r="12" spans="1:10" ht="12.75">
      <c r="A12" s="42" t="str">
        <f>IF(G12=G11,"=",ROW()-5)</f>
        <v>=</v>
      </c>
      <c r="B12" s="16" t="s">
        <v>12</v>
      </c>
      <c r="C12" s="20">
        <v>-0.5</v>
      </c>
      <c r="D12" s="50">
        <f ca="1">IF(OR($C$3&lt;VALUE(REPLACE(D$5,1,3,"")),ISERROR(MATCH($B12,INDIRECT(D$5&amp;"!$D:$D"),0))),IF(OR($C$3&lt;VALUE(REPLACE(D$5,1,3,"")),ISERROR(MATCH($B12,INDIRECT(D$5&amp;"!$C:$C"),0))),"---",SUMIF(INDIRECT(D$5&amp;"!$C:$C"),$B12,INDIRECT(D$5&amp;"!$H:$H"))),SUMIF(INDIRECT(D$5&amp;"!$D:$D"),$B12,INDIRECT(D$5&amp;"!$H:$H")))</f>
        <v>0.640625</v>
      </c>
      <c r="E12" s="50">
        <f ca="1">IF(OR($C$3&lt;VALUE(REPLACE(E$5,1,3,"")),ISERROR(MATCH($B12,INDIRECT(E$5&amp;"!$D:$D"),0))),IF(OR($C$3&lt;VALUE(REPLACE(E$5,1,3,"")),ISERROR(MATCH($B12,INDIRECT(E$5&amp;"!$C:$C"),0))),"---",SUMIF(INDIRECT(E$5&amp;"!$C:$C"),$B12,INDIRECT(E$5&amp;"!$H:$H"))),SUMIF(INDIRECT(E$5&amp;"!$D:$D"),$B12,INDIRECT(E$5&amp;"!$H:$H")))</f>
        <v>0.4375</v>
      </c>
      <c r="F12" s="50">
        <f ca="1">IF(OR($C$3&lt;VALUE(REPLACE(F$5,1,3,"")),ISERROR(MATCH($B12,INDIRECT(F$5&amp;"!$D:$D"),0))),IF(OR($C$3&lt;VALUE(REPLACE(F$5,1,3,"")),ISERROR(MATCH($B12,INDIRECT(F$5&amp;"!$C:$C"),0))),"---",SUMIF(INDIRECT(F$5&amp;"!$C:$C"),$B12,INDIRECT(F$5&amp;"!$H:$H"))),SUMIF(INDIRECT(F$5&amp;"!$D:$D"),$B12,INDIRECT(F$5&amp;"!$H:$H")))</f>
        <v>0.5083333333333333</v>
      </c>
      <c r="G12" s="43">
        <f>IF(H12&gt;0,SUM(D12:F12)/H12,"---")</f>
        <v>0.5288194444444444</v>
      </c>
      <c r="H12" s="46">
        <f>COUNT(D12:F12)</f>
        <v>3</v>
      </c>
      <c r="J12" s="7"/>
    </row>
    <row r="13" spans="1:10" ht="12.75">
      <c r="A13" s="42">
        <f>IF(G13=G12,"=",ROW()-5)</f>
        <v>8</v>
      </c>
      <c r="B13" s="16" t="s">
        <v>19</v>
      </c>
      <c r="C13" s="20">
        <v>1</v>
      </c>
      <c r="D13" s="50">
        <f ca="1">IF(OR($C$3&lt;VALUE(REPLACE(D$5,1,3,"")),ISERROR(MATCH($B13,INDIRECT(D$5&amp;"!$D:$D"),0))),IF(OR($C$3&lt;VALUE(REPLACE(D$5,1,3,"")),ISERROR(MATCH($B13,INDIRECT(D$5&amp;"!$C:$C"),0))),"---",SUMIF(INDIRECT(D$5&amp;"!$C:$C"),$B13,INDIRECT(D$5&amp;"!$H:$H"))),SUMIF(INDIRECT(D$5&amp;"!$D:$D"),$B13,INDIRECT(D$5&amp;"!$H:$H")))</f>
        <v>0.4986111111111111</v>
      </c>
      <c r="E13" s="50">
        <f ca="1">IF(OR($C$3&lt;VALUE(REPLACE(E$5,1,3,"")),ISERROR(MATCH($B13,INDIRECT(E$5&amp;"!$D:$D"),0))),IF(OR($C$3&lt;VALUE(REPLACE(E$5,1,3,"")),ISERROR(MATCH($B13,INDIRECT(E$5&amp;"!$C:$C"),0))),"---",SUMIF(INDIRECT(E$5&amp;"!$C:$C"),$B13,INDIRECT(E$5&amp;"!$H:$H"))),SUMIF(INDIRECT(E$5&amp;"!$D:$D"),$B13,INDIRECT(E$5&amp;"!$H:$H")))</f>
        <v>0.40625</v>
      </c>
      <c r="F13" s="50">
        <f ca="1">IF(OR($C$3&lt;VALUE(REPLACE(F$5,1,3,"")),ISERROR(MATCH($B13,INDIRECT(F$5&amp;"!$D:$D"),0))),IF(OR($C$3&lt;VALUE(REPLACE(F$5,1,3,"")),ISERROR(MATCH($B13,INDIRECT(F$5&amp;"!$C:$C"),0))),"---",SUMIF(INDIRECT(F$5&amp;"!$C:$C"),$B13,INDIRECT(F$5&amp;"!$H:$H"))),SUMIF(INDIRECT(F$5&amp;"!$D:$D"),$B13,INDIRECT(F$5&amp;"!$H:$H")))</f>
        <v>0.6458333333333334</v>
      </c>
      <c r="G13" s="43">
        <f>IF(H13&gt;0,SUM(D13:F13)/H13,"---")</f>
        <v>0.5168981481481482</v>
      </c>
      <c r="H13" s="46">
        <f>COUNT(D13:F13)</f>
        <v>3</v>
      </c>
      <c r="J13" s="7"/>
    </row>
    <row r="14" spans="1:10" ht="12.75">
      <c r="A14" s="42" t="str">
        <f>IF(G14=G13,"=",ROW()-5)</f>
        <v>=</v>
      </c>
      <c r="B14" s="16" t="s">
        <v>20</v>
      </c>
      <c r="C14" s="20">
        <v>2</v>
      </c>
      <c r="D14" s="50">
        <f ca="1">IF(OR($C$3&lt;VALUE(REPLACE(D$5,1,3,"")),ISERROR(MATCH($B14,INDIRECT(D$5&amp;"!$D:$D"),0))),IF(OR($C$3&lt;VALUE(REPLACE(D$5,1,3,"")),ISERROR(MATCH($B14,INDIRECT(D$5&amp;"!$C:$C"),0))),"---",SUMIF(INDIRECT(D$5&amp;"!$C:$C"),$B14,INDIRECT(D$5&amp;"!$H:$H"))),SUMIF(INDIRECT(D$5&amp;"!$D:$D"),$B14,INDIRECT(D$5&amp;"!$H:$H")))</f>
        <v>0.4986111111111111</v>
      </c>
      <c r="E14" s="50">
        <f ca="1">IF(OR($C$3&lt;VALUE(REPLACE(E$5,1,3,"")),ISERROR(MATCH($B14,INDIRECT(E$5&amp;"!$D:$D"),0))),IF(OR($C$3&lt;VALUE(REPLACE(E$5,1,3,"")),ISERROR(MATCH($B14,INDIRECT(E$5&amp;"!$C:$C"),0))),"---",SUMIF(INDIRECT(E$5&amp;"!$C:$C"),$B14,INDIRECT(E$5&amp;"!$H:$H"))),SUMIF(INDIRECT(E$5&amp;"!$D:$D"),$B14,INDIRECT(E$5&amp;"!$H:$H")))</f>
        <v>0.40625</v>
      </c>
      <c r="F14" s="50">
        <f ca="1">IF(OR($C$3&lt;VALUE(REPLACE(F$5,1,3,"")),ISERROR(MATCH($B14,INDIRECT(F$5&amp;"!$D:$D"),0))),IF(OR($C$3&lt;VALUE(REPLACE(F$5,1,3,"")),ISERROR(MATCH($B14,INDIRECT(F$5&amp;"!$C:$C"),0))),"---",SUMIF(INDIRECT(F$5&amp;"!$C:$C"),$B14,INDIRECT(F$5&amp;"!$H:$H"))),SUMIF(INDIRECT(F$5&amp;"!$D:$D"),$B14,INDIRECT(F$5&amp;"!$H:$H")))</f>
        <v>0.6458333333333334</v>
      </c>
      <c r="G14" s="43">
        <f>IF(H14&gt;0,SUM(D14:F14)/H14,"---")</f>
        <v>0.5168981481481482</v>
      </c>
      <c r="H14" s="46">
        <f>COUNT(D14:F14)</f>
        <v>3</v>
      </c>
      <c r="J14" s="7"/>
    </row>
    <row r="15" spans="1:10" ht="12.75">
      <c r="A15" s="42">
        <f>IF(G15=G14,"=",ROW()-5)</f>
        <v>10</v>
      </c>
      <c r="B15" s="16" t="s">
        <v>17</v>
      </c>
      <c r="C15" s="20">
        <v>2</v>
      </c>
      <c r="D15" s="50">
        <f ca="1">IF(OR($C$3&lt;VALUE(REPLACE(D$5,1,3,"")),ISERROR(MATCH($B15,INDIRECT(D$5&amp;"!$D:$D"),0))),IF(OR($C$3&lt;VALUE(REPLACE(D$5,1,3,"")),ISERROR(MATCH($B15,INDIRECT(D$5&amp;"!$C:$C"),0))),"---",SUMIF(INDIRECT(D$5&amp;"!$C:$C"),$B15,INDIRECT(D$5&amp;"!$H:$H"))),SUMIF(INDIRECT(D$5&amp;"!$D:$D"),$B15,INDIRECT(D$5&amp;"!$H:$H")))</f>
        <v>0.5440972222222222</v>
      </c>
      <c r="E15" s="50">
        <f ca="1">IF(OR($C$3&lt;VALUE(REPLACE(E$5,1,3,"")),ISERROR(MATCH($B15,INDIRECT(E$5&amp;"!$D:$D"),0))),IF(OR($C$3&lt;VALUE(REPLACE(E$5,1,3,"")),ISERROR(MATCH($B15,INDIRECT(E$5&amp;"!$C:$C"),0))),"---",SUMIF(INDIRECT(E$5&amp;"!$C:$C"),$B15,INDIRECT(E$5&amp;"!$H:$H"))),SUMIF(INDIRECT(E$5&amp;"!$D:$D"),$B15,INDIRECT(E$5&amp;"!$H:$H")))</f>
        <v>0.6145833333333334</v>
      </c>
      <c r="F15" s="50">
        <f ca="1">IF(OR($C$3&lt;VALUE(REPLACE(F$5,1,3,"")),ISERROR(MATCH($B15,INDIRECT(F$5&amp;"!$D:$D"),0))),IF(OR($C$3&lt;VALUE(REPLACE(F$5,1,3,"")),ISERROR(MATCH($B15,INDIRECT(F$5&amp;"!$C:$C"),0))),"---",SUMIF(INDIRECT(F$5&amp;"!$C:$C"),$B15,INDIRECT(F$5&amp;"!$H:$H"))),SUMIF(INDIRECT(F$5&amp;"!$D:$D"),$B15,INDIRECT(F$5&amp;"!$H:$H")))</f>
        <v>0.3020833333333333</v>
      </c>
      <c r="G15" s="43">
        <f>IF(H15&gt;0,SUM(D15:F15)/H15,"---")</f>
        <v>0.4869212962962963</v>
      </c>
      <c r="H15" s="46">
        <f>COUNT(D15:F15)</f>
        <v>3</v>
      </c>
      <c r="J15" s="7"/>
    </row>
    <row r="16" spans="1:10" ht="12.75">
      <c r="A16" s="42">
        <f>IF(G16=G15,"=",ROW()-5)</f>
        <v>11</v>
      </c>
      <c r="B16" s="16" t="s">
        <v>15</v>
      </c>
      <c r="C16" s="20">
        <v>2</v>
      </c>
      <c r="D16" s="50">
        <f ca="1">IF(OR($C$3&lt;VALUE(REPLACE(D$5,1,3,"")),ISERROR(MATCH($B16,INDIRECT(D$5&amp;"!$D:$D"),0))),IF(OR($C$3&lt;VALUE(REPLACE(D$5,1,3,"")),ISERROR(MATCH($B16,INDIRECT(D$5&amp;"!$C:$C"),0))),"---",SUMIF(INDIRECT(D$5&amp;"!$C:$C"),$B16,INDIRECT(D$5&amp;"!$H:$H"))),SUMIF(INDIRECT(D$5&amp;"!$D:$D"),$B16,INDIRECT(D$5&amp;"!$H:$H")))</f>
        <v>0.5732638888888889</v>
      </c>
      <c r="E16" s="50">
        <f ca="1">IF(OR($C$3&lt;VALUE(REPLACE(E$5,1,3,"")),ISERROR(MATCH($B16,INDIRECT(E$5&amp;"!$D:$D"),0))),IF(OR($C$3&lt;VALUE(REPLACE(E$5,1,3,"")),ISERROR(MATCH($B16,INDIRECT(E$5&amp;"!$C:$C"),0))),"---",SUMIF(INDIRECT(E$5&amp;"!$C:$C"),$B16,INDIRECT(E$5&amp;"!$H:$H"))),SUMIF(INDIRECT(E$5&amp;"!$D:$D"),$B16,INDIRECT(E$5&amp;"!$H:$H")))</f>
        <v>0.34375</v>
      </c>
      <c r="F16" s="50">
        <f ca="1">IF(OR($C$3&lt;VALUE(REPLACE(F$5,1,3,"")),ISERROR(MATCH($B16,INDIRECT(F$5&amp;"!$D:$D"),0))),IF(OR($C$3&lt;VALUE(REPLACE(F$5,1,3,"")),ISERROR(MATCH($B16,INDIRECT(F$5&amp;"!$C:$C"),0))),"---",SUMIF(INDIRECT(F$5&amp;"!$C:$C"),$B16,INDIRECT(F$5&amp;"!$H:$H"))),SUMIF(INDIRECT(F$5&amp;"!$D:$D"),$B16,INDIRECT(F$5&amp;"!$H:$H")))</f>
        <v>0.5184027777777778</v>
      </c>
      <c r="G16" s="43">
        <f>IF(H16&gt;0,SUM(D16:F16)/H16,"---")</f>
        <v>0.47847222222222224</v>
      </c>
      <c r="H16" s="46">
        <f>COUNT(D16:F16)</f>
        <v>3</v>
      </c>
      <c r="J16" s="7"/>
    </row>
    <row r="17" spans="1:10" ht="12.75">
      <c r="A17" s="42" t="str">
        <f>IF(G17=G16,"=",ROW()-5)</f>
        <v>=</v>
      </c>
      <c r="B17" s="16" t="s">
        <v>16</v>
      </c>
      <c r="C17" s="20">
        <v>0</v>
      </c>
      <c r="D17" s="50">
        <f ca="1">IF(OR($C$3&lt;VALUE(REPLACE(D$5,1,3,"")),ISERROR(MATCH($B17,INDIRECT(D$5&amp;"!$D:$D"),0))),IF(OR($C$3&lt;VALUE(REPLACE(D$5,1,3,"")),ISERROR(MATCH($B17,INDIRECT(D$5&amp;"!$C:$C"),0))),"---",SUMIF(INDIRECT(D$5&amp;"!$C:$C"),$B17,INDIRECT(D$5&amp;"!$H:$H"))),SUMIF(INDIRECT(D$5&amp;"!$D:$D"),$B17,INDIRECT(D$5&amp;"!$H:$H")))</f>
        <v>0.5732638888888889</v>
      </c>
      <c r="E17" s="50">
        <f ca="1">IF(OR($C$3&lt;VALUE(REPLACE(E$5,1,3,"")),ISERROR(MATCH($B17,INDIRECT(E$5&amp;"!$D:$D"),0))),IF(OR($C$3&lt;VALUE(REPLACE(E$5,1,3,"")),ISERROR(MATCH($B17,INDIRECT(E$5&amp;"!$C:$C"),0))),"---",SUMIF(INDIRECT(E$5&amp;"!$C:$C"),$B17,INDIRECT(E$5&amp;"!$H:$H"))),SUMIF(INDIRECT(E$5&amp;"!$D:$D"),$B17,INDIRECT(E$5&amp;"!$H:$H")))</f>
        <v>0.34375</v>
      </c>
      <c r="F17" s="50">
        <f ca="1">IF(OR($C$3&lt;VALUE(REPLACE(F$5,1,3,"")),ISERROR(MATCH($B17,INDIRECT(F$5&amp;"!$D:$D"),0))),IF(OR($C$3&lt;VALUE(REPLACE(F$5,1,3,"")),ISERROR(MATCH($B17,INDIRECT(F$5&amp;"!$C:$C"),0))),"---",SUMIF(INDIRECT(F$5&amp;"!$C:$C"),$B17,INDIRECT(F$5&amp;"!$H:$H"))),SUMIF(INDIRECT(F$5&amp;"!$D:$D"),$B17,INDIRECT(F$5&amp;"!$H:$H")))</f>
        <v>0.5184027777777778</v>
      </c>
      <c r="G17" s="43">
        <f>IF(H17&gt;0,SUM(D17:F17)/H17,"---")</f>
        <v>0.47847222222222224</v>
      </c>
      <c r="H17" s="46">
        <f>COUNT(D17:F17)</f>
        <v>3</v>
      </c>
      <c r="J17" s="7"/>
    </row>
    <row r="18" spans="1:10" ht="12.75">
      <c r="A18" s="42">
        <f>IF(G18=G17,"=",ROW()-5)</f>
        <v>13</v>
      </c>
      <c r="B18" s="13" t="s">
        <v>27</v>
      </c>
      <c r="C18" s="20">
        <v>3</v>
      </c>
      <c r="D18" s="50">
        <f ca="1">IF(OR($C$3&lt;VALUE(REPLACE(D$5,1,3,"")),ISERROR(MATCH($B18,INDIRECT(D$5&amp;"!$D:$D"),0))),IF(OR($C$3&lt;VALUE(REPLACE(D$5,1,3,"")),ISERROR(MATCH($B18,INDIRECT(D$5&amp;"!$C:$C"),0))),"---",SUMIF(INDIRECT(D$5&amp;"!$C:$C"),$B18,INDIRECT(D$5&amp;"!$H:$H"))),SUMIF(INDIRECT(D$5&amp;"!$D:$D"),$B18,INDIRECT(D$5&amp;"!$H:$H")))</f>
        <v>0.44131944444444443</v>
      </c>
      <c r="E18" s="50">
        <f ca="1">IF(OR($C$3&lt;VALUE(REPLACE(E$5,1,3,"")),ISERROR(MATCH($B18,INDIRECT(E$5&amp;"!$D:$D"),0))),IF(OR($C$3&lt;VALUE(REPLACE(E$5,1,3,"")),ISERROR(MATCH($B18,INDIRECT(E$5&amp;"!$C:$C"),0))),"---",SUMIF(INDIRECT(E$5&amp;"!$C:$C"),$B18,INDIRECT(E$5&amp;"!$H:$H"))),SUMIF(INDIRECT(E$5&amp;"!$D:$D"),$B18,INDIRECT(E$5&amp;"!$H:$H")))</f>
        <v>0.625</v>
      </c>
      <c r="F18" s="50">
        <f ca="1">IF(OR($C$3&lt;VALUE(REPLACE(F$5,1,3,"")),ISERROR(MATCH($B18,INDIRECT(F$5&amp;"!$D:$D"),0))),IF(OR($C$3&lt;VALUE(REPLACE(F$5,1,3,"")),ISERROR(MATCH($B18,INDIRECT(F$5&amp;"!$C:$C"),0))),"---",SUMIF(INDIRECT(F$5&amp;"!$C:$C"),$B18,INDIRECT(F$5&amp;"!$H:$H"))),SUMIF(INDIRECT(F$5&amp;"!$D:$D"),$B18,INDIRECT(F$5&amp;"!$H:$H")))</f>
        <v>0.3020833333333333</v>
      </c>
      <c r="G18" s="43">
        <f>IF(H18&gt;0,SUM(D18:F18)/H18,"---")</f>
        <v>0.4561342592592592</v>
      </c>
      <c r="H18" s="46">
        <f>COUNT(D18:F18)</f>
        <v>3</v>
      </c>
      <c r="J18" s="7"/>
    </row>
    <row r="19" spans="1:10" ht="12.75">
      <c r="A19" s="42">
        <f>IF(G19=G18,"=",ROW()-5)</f>
        <v>14</v>
      </c>
      <c r="B19" s="16" t="s">
        <v>25</v>
      </c>
      <c r="C19" s="20">
        <v>-2</v>
      </c>
      <c r="D19" s="50">
        <f ca="1">IF(OR($C$3&lt;VALUE(REPLACE(D$5,1,3,"")),ISERROR(MATCH($B19,INDIRECT(D$5&amp;"!$D:$D"),0))),IF(OR($C$3&lt;VALUE(REPLACE(D$5,1,3,"")),ISERROR(MATCH($B19,INDIRECT(D$5&amp;"!$C:$C"),0))),"---",SUMIF(INDIRECT(D$5&amp;"!$C:$C"),$B19,INDIRECT(D$5&amp;"!$H:$H"))),SUMIF(INDIRECT(D$5&amp;"!$D:$D"),$B19,INDIRECT(D$5&amp;"!$H:$H")))</f>
        <v>0.4461805555555556</v>
      </c>
      <c r="E19" s="50">
        <f ca="1">IF(OR($C$3&lt;VALUE(REPLACE(E$5,1,3,"")),ISERROR(MATCH($B19,INDIRECT(E$5&amp;"!$D:$D"),0))),IF(OR($C$3&lt;VALUE(REPLACE(E$5,1,3,"")),ISERROR(MATCH($B19,INDIRECT(E$5&amp;"!$C:$C"),0))),"---",SUMIF(INDIRECT(E$5&amp;"!$C:$C"),$B19,INDIRECT(E$5&amp;"!$H:$H"))),SUMIF(INDIRECT(E$5&amp;"!$D:$D"),$B19,INDIRECT(E$5&amp;"!$H:$H")))</f>
        <v>0.4479166666666667</v>
      </c>
      <c r="F19" s="50">
        <f ca="1">IF(OR($C$3&lt;VALUE(REPLACE(F$5,1,3,"")),ISERROR(MATCH($B19,INDIRECT(F$5&amp;"!$D:$D"),0))),IF(OR($C$3&lt;VALUE(REPLACE(F$5,1,3,"")),ISERROR(MATCH($B19,INDIRECT(F$5&amp;"!$C:$C"),0))),"---",SUMIF(INDIRECT(F$5&amp;"!$C:$C"),$B19,INDIRECT(F$5&amp;"!$H:$H"))),SUMIF(INDIRECT(F$5&amp;"!$D:$D"),$B19,INDIRECT(F$5&amp;"!$H:$H")))</f>
        <v>0.4583333333333333</v>
      </c>
      <c r="G19" s="43">
        <f>IF(H19&gt;0,SUM(D19:F19)/H19,"---")</f>
        <v>0.4508101851851852</v>
      </c>
      <c r="H19" s="46">
        <f>COUNT(D19:F19)</f>
        <v>3</v>
      </c>
      <c r="J19" s="7"/>
    </row>
    <row r="20" spans="1:10" ht="12.75">
      <c r="A20" s="42" t="str">
        <f>IF(G20=G19,"=",ROW()-5)</f>
        <v>=</v>
      </c>
      <c r="B20" s="16" t="s">
        <v>26</v>
      </c>
      <c r="C20" s="20">
        <v>0</v>
      </c>
      <c r="D20" s="50">
        <f ca="1">IF(OR($C$3&lt;VALUE(REPLACE(D$5,1,3,"")),ISERROR(MATCH($B20,INDIRECT(D$5&amp;"!$D:$D"),0))),IF(OR($C$3&lt;VALUE(REPLACE(D$5,1,3,"")),ISERROR(MATCH($B20,INDIRECT(D$5&amp;"!$C:$C"),0))),"---",SUMIF(INDIRECT(D$5&amp;"!$C:$C"),$B20,INDIRECT(D$5&amp;"!$H:$H"))),SUMIF(INDIRECT(D$5&amp;"!$D:$D"),$B20,INDIRECT(D$5&amp;"!$H:$H")))</f>
        <v>0.4461805555555556</v>
      </c>
      <c r="E20" s="50">
        <f ca="1">IF(OR($C$3&lt;VALUE(REPLACE(E$5,1,3,"")),ISERROR(MATCH($B20,INDIRECT(E$5&amp;"!$D:$D"),0))),IF(OR($C$3&lt;VALUE(REPLACE(E$5,1,3,"")),ISERROR(MATCH($B20,INDIRECT(E$5&amp;"!$C:$C"),0))),"---",SUMIF(INDIRECT(E$5&amp;"!$C:$C"),$B20,INDIRECT(E$5&amp;"!$H:$H"))),SUMIF(INDIRECT(E$5&amp;"!$D:$D"),$B20,INDIRECT(E$5&amp;"!$H:$H")))</f>
        <v>0.4479166666666667</v>
      </c>
      <c r="F20" s="50">
        <f ca="1">IF(OR($C$3&lt;VALUE(REPLACE(F$5,1,3,"")),ISERROR(MATCH($B20,INDIRECT(F$5&amp;"!$D:$D"),0))),IF(OR($C$3&lt;VALUE(REPLACE(F$5,1,3,"")),ISERROR(MATCH($B20,INDIRECT(F$5&amp;"!$C:$C"),0))),"---",SUMIF(INDIRECT(F$5&amp;"!$C:$C"),$B20,INDIRECT(F$5&amp;"!$H:$H"))),SUMIF(INDIRECT(F$5&amp;"!$D:$D"),$B20,INDIRECT(F$5&amp;"!$H:$H")))</f>
        <v>0.4583333333333333</v>
      </c>
      <c r="G20" s="43">
        <f>IF(H20&gt;0,SUM(D20:F20)/H20,"---")</f>
        <v>0.4508101851851852</v>
      </c>
      <c r="H20" s="46">
        <f>COUNT(D20:F20)</f>
        <v>3</v>
      </c>
      <c r="J20" s="7"/>
    </row>
    <row r="21" spans="1:10" ht="12.75">
      <c r="A21" s="42">
        <f>IF(G21=G20,"=",ROW()-5)</f>
        <v>16</v>
      </c>
      <c r="B21" s="16" t="s">
        <v>23</v>
      </c>
      <c r="C21" s="20">
        <v>1</v>
      </c>
      <c r="D21" s="50">
        <f ca="1">IF(OR($C$3&lt;VALUE(REPLACE(D$5,1,3,"")),ISERROR(MATCH($B21,INDIRECT(D$5&amp;"!$D:$D"),0))),IF(OR($C$3&lt;VALUE(REPLACE(D$5,1,3,"")),ISERROR(MATCH($B21,INDIRECT(D$5&amp;"!$C:$C"),0))),"---",SUMIF(INDIRECT(D$5&amp;"!$C:$C"),$B21,INDIRECT(D$5&amp;"!$H:$H"))),SUMIF(INDIRECT(D$5&amp;"!$D:$D"),$B21,INDIRECT(D$5&amp;"!$H:$H")))</f>
        <v>0.4479166666666667</v>
      </c>
      <c r="E21" s="50" t="str">
        <f ca="1">IF(OR($C$3&lt;VALUE(REPLACE(E$5,1,3,"")),ISERROR(MATCH($B21,INDIRECT(E$5&amp;"!$D:$D"),0))),IF(OR($C$3&lt;VALUE(REPLACE(E$5,1,3,"")),ISERROR(MATCH($B21,INDIRECT(E$5&amp;"!$C:$C"),0))),"---",SUMIF(INDIRECT(E$5&amp;"!$C:$C"),$B21,INDIRECT(E$5&amp;"!$H:$H"))),SUMIF(INDIRECT(E$5&amp;"!$D:$D"),$B21,INDIRECT(E$5&amp;"!$H:$H")))</f>
        <v>---</v>
      </c>
      <c r="F21" s="50">
        <f ca="1">IF(OR($C$3&lt;VALUE(REPLACE(F$5,1,3,"")),ISERROR(MATCH($B21,INDIRECT(F$5&amp;"!$D:$D"),0))),IF(OR($C$3&lt;VALUE(REPLACE(F$5,1,3,"")),ISERROR(MATCH($B21,INDIRECT(F$5&amp;"!$C:$C"),0))),"---",SUMIF(INDIRECT(F$5&amp;"!$C:$C"),$B21,INDIRECT(F$5&amp;"!$H:$H"))),SUMIF(INDIRECT(F$5&amp;"!$D:$D"),$B21,INDIRECT(F$5&amp;"!$H:$H")))</f>
        <v>0.5625</v>
      </c>
      <c r="G21" s="43">
        <f>IF(H21&gt;0,SUM(D21:F21)/H21,"---")</f>
        <v>0.5052083333333334</v>
      </c>
      <c r="H21" s="46">
        <f>COUNT(D21:F21)</f>
        <v>2</v>
      </c>
      <c r="J21" s="7"/>
    </row>
    <row r="22" spans="1:10" ht="12.75">
      <c r="A22" s="42" t="str">
        <f>IF(G22=G21,"=",ROW()-5)</f>
        <v>=</v>
      </c>
      <c r="B22" s="21" t="s">
        <v>24</v>
      </c>
      <c r="C22" s="20">
        <v>1</v>
      </c>
      <c r="D22" s="50">
        <f ca="1">IF(OR($C$3&lt;VALUE(REPLACE(D$5,1,3,"")),ISERROR(MATCH($B22,INDIRECT(D$5&amp;"!$D:$D"),0))),IF(OR($C$3&lt;VALUE(REPLACE(D$5,1,3,"")),ISERROR(MATCH($B22,INDIRECT(D$5&amp;"!$C:$C"),0))),"---",SUMIF(INDIRECT(D$5&amp;"!$C:$C"),$B22,INDIRECT(D$5&amp;"!$H:$H"))),SUMIF(INDIRECT(D$5&amp;"!$D:$D"),$B22,INDIRECT(D$5&amp;"!$H:$H")))</f>
        <v>0.4479166666666667</v>
      </c>
      <c r="E22" s="50" t="str">
        <f ca="1">IF(OR($C$3&lt;VALUE(REPLACE(E$5,1,3,"")),ISERROR(MATCH($B22,INDIRECT(E$5&amp;"!$D:$D"),0))),IF(OR($C$3&lt;VALUE(REPLACE(E$5,1,3,"")),ISERROR(MATCH($B22,INDIRECT(E$5&amp;"!$C:$C"),0))),"---",SUMIF(INDIRECT(E$5&amp;"!$C:$C"),$B22,INDIRECT(E$5&amp;"!$H:$H"))),SUMIF(INDIRECT(E$5&amp;"!$D:$D"),$B22,INDIRECT(E$5&amp;"!$H:$H")))</f>
        <v>---</v>
      </c>
      <c r="F22" s="50">
        <f ca="1">IF(OR($C$3&lt;VALUE(REPLACE(F$5,1,3,"")),ISERROR(MATCH($B22,INDIRECT(F$5&amp;"!$D:$D"),0))),IF(OR($C$3&lt;VALUE(REPLACE(F$5,1,3,"")),ISERROR(MATCH($B22,INDIRECT(F$5&amp;"!$C:$C"),0))),"---",SUMIF(INDIRECT(F$5&amp;"!$C:$C"),$B22,INDIRECT(F$5&amp;"!$H:$H"))),SUMIF(INDIRECT(F$5&amp;"!$D:$D"),$B22,INDIRECT(F$5&amp;"!$H:$H")))</f>
        <v>0.5625</v>
      </c>
      <c r="G22" s="43">
        <f>IF(H22&gt;0,SUM(D22:F22)/H22,"---")</f>
        <v>0.5052083333333334</v>
      </c>
      <c r="H22" s="46">
        <f>COUNT(D22:F22)</f>
        <v>2</v>
      </c>
      <c r="J22" s="7"/>
    </row>
    <row r="23" spans="1:10" ht="12.75">
      <c r="A23" s="42">
        <f>IF(G23=G22,"=",ROW()-5)</f>
        <v>18</v>
      </c>
      <c r="B23" s="17" t="s">
        <v>29</v>
      </c>
      <c r="C23" s="20">
        <v>1</v>
      </c>
      <c r="D23" s="50">
        <f ca="1">IF(OR($C$3&lt;VALUE(REPLACE(D$5,1,3,"")),ISERROR(MATCH($B23,INDIRECT(D$5&amp;"!$D:$D"),0))),IF(OR($C$3&lt;VALUE(REPLACE(D$5,1,3,"")),ISERROR(MATCH($B23,INDIRECT(D$5&amp;"!$C:$C"),0))),"---",SUMIF(INDIRECT(D$5&amp;"!$C:$C"),$B23,INDIRECT(D$5&amp;"!$H:$H"))),SUMIF(INDIRECT(D$5&amp;"!$D:$D"),$B23,INDIRECT(D$5&amp;"!$H:$H")))</f>
        <v>0.3107638888888889</v>
      </c>
      <c r="E23" s="50" t="str">
        <f ca="1">IF(OR($C$3&lt;VALUE(REPLACE(E$5,1,3,"")),ISERROR(MATCH($B23,INDIRECT(E$5&amp;"!$D:$D"),0))),IF(OR($C$3&lt;VALUE(REPLACE(E$5,1,3,"")),ISERROR(MATCH($B23,INDIRECT(E$5&amp;"!$C:$C"),0))),"---",SUMIF(INDIRECT(E$5&amp;"!$C:$C"),$B23,INDIRECT(E$5&amp;"!$H:$H"))),SUMIF(INDIRECT(E$5&amp;"!$D:$D"),$B23,INDIRECT(E$5&amp;"!$H:$H")))</f>
        <v>---</v>
      </c>
      <c r="F23" s="50">
        <f ca="1">IF(OR($C$3&lt;VALUE(REPLACE(F$5,1,3,"")),ISERROR(MATCH($B23,INDIRECT(F$5&amp;"!$D:$D"),0))),IF(OR($C$3&lt;VALUE(REPLACE(F$5,1,3,"")),ISERROR(MATCH($B23,INDIRECT(F$5&amp;"!$C:$C"),0))),"---",SUMIF(INDIRECT(F$5&amp;"!$C:$C"),$B23,INDIRECT(F$5&amp;"!$H:$H"))),SUMIF(INDIRECT(F$5&amp;"!$D:$D"),$B23,INDIRECT(F$5&amp;"!$H:$H")))</f>
        <v>0.4791666666666667</v>
      </c>
      <c r="G23" s="43">
        <f>IF(H23&gt;0,SUM(D23:F23)/H23,"---")</f>
        <v>0.3949652777777778</v>
      </c>
      <c r="H23" s="46">
        <f>COUNT(D23:F23)</f>
        <v>2</v>
      </c>
      <c r="J23" s="7"/>
    </row>
    <row r="24" spans="1:10" ht="12.75">
      <c r="A24" s="42">
        <f>IF(G24=G23,"=",ROW()-5)</f>
        <v>19</v>
      </c>
      <c r="B24" s="17" t="s">
        <v>33</v>
      </c>
      <c r="C24" s="20">
        <v>3</v>
      </c>
      <c r="D24" s="50" t="str">
        <f ca="1">IF(OR($C$3&lt;VALUE(REPLACE(D$5,1,3,"")),ISERROR(MATCH($B24,INDIRECT(D$5&amp;"!$D:$D"),0))),IF(OR($C$3&lt;VALUE(REPLACE(D$5,1,3,"")),ISERROR(MATCH($B24,INDIRECT(D$5&amp;"!$C:$C"),0))),"---",SUMIF(INDIRECT(D$5&amp;"!$C:$C"),$B24,INDIRECT(D$5&amp;"!$H:$H"))),SUMIF(INDIRECT(D$5&amp;"!$D:$D"),$B24,INDIRECT(D$5&amp;"!$H:$H")))</f>
        <v>---</v>
      </c>
      <c r="E24" s="50">
        <f ca="1">IF(OR($C$3&lt;VALUE(REPLACE(E$5,1,3,"")),ISERROR(MATCH($B24,INDIRECT(E$5&amp;"!$D:$D"),0))),IF(OR($C$3&lt;VALUE(REPLACE(E$5,1,3,"")),ISERROR(MATCH($B24,INDIRECT(E$5&amp;"!$C:$C"),0))),"---",SUMIF(INDIRECT(E$5&amp;"!$C:$C"),$B24,INDIRECT(E$5&amp;"!$H:$H"))),SUMIF(INDIRECT(E$5&amp;"!$D:$D"),$B24,INDIRECT(E$5&amp;"!$H:$H")))</f>
        <v>0.6145833333333334</v>
      </c>
      <c r="F24" s="50" t="str">
        <f ca="1">IF(OR($C$3&lt;VALUE(REPLACE(F$5,1,3,"")),ISERROR(MATCH($B24,INDIRECT(F$5&amp;"!$D:$D"),0))),IF(OR($C$3&lt;VALUE(REPLACE(F$5,1,3,"")),ISERROR(MATCH($B24,INDIRECT(F$5&amp;"!$C:$C"),0))),"---",SUMIF(INDIRECT(F$5&amp;"!$C:$C"),$B24,INDIRECT(F$5&amp;"!$H:$H"))),SUMIF(INDIRECT(F$5&amp;"!$D:$D"),$B24,INDIRECT(F$5&amp;"!$H:$H")))</f>
        <v>---</v>
      </c>
      <c r="G24" s="43">
        <f>IF(H24&gt;0,SUM(D24:F24)/H24,"---")</f>
        <v>0.6145833333333334</v>
      </c>
      <c r="H24" s="46">
        <f>COUNT(D24:F24)</f>
        <v>1</v>
      </c>
      <c r="J24" s="7"/>
    </row>
    <row r="25" spans="1:10" ht="12.75">
      <c r="A25" s="42">
        <f>IF(G25=G24,"=",ROW()-5)</f>
        <v>20</v>
      </c>
      <c r="B25" s="17" t="s">
        <v>35</v>
      </c>
      <c r="C25" s="20">
        <v>0</v>
      </c>
      <c r="D25" s="50" t="str">
        <f ca="1">IF(OR($C$3&lt;VALUE(REPLACE(D$5,1,3,"")),ISERROR(MATCH($B25,INDIRECT(D$5&amp;"!$D:$D"),0))),IF(OR($C$3&lt;VALUE(REPLACE(D$5,1,3,"")),ISERROR(MATCH($B25,INDIRECT(D$5&amp;"!$C:$C"),0))),"---",SUMIF(INDIRECT(D$5&amp;"!$C:$C"),$B25,INDIRECT(D$5&amp;"!$H:$H"))),SUMIF(INDIRECT(D$5&amp;"!$D:$D"),$B25,INDIRECT(D$5&amp;"!$H:$H")))</f>
        <v>---</v>
      </c>
      <c r="E25" s="50">
        <f ca="1">IF(OR($C$3&lt;VALUE(REPLACE(E$5,1,3,"")),ISERROR(MATCH($B25,INDIRECT(E$5&amp;"!$D:$D"),0))),IF(OR($C$3&lt;VALUE(REPLACE(E$5,1,3,"")),ISERROR(MATCH($B25,INDIRECT(E$5&amp;"!$C:$C"),0))),"---",SUMIF(INDIRECT(E$5&amp;"!$C:$C"),$B25,INDIRECT(E$5&amp;"!$H:$H"))),SUMIF(INDIRECT(E$5&amp;"!$D:$D"),$B25,INDIRECT(E$5&amp;"!$H:$H")))</f>
        <v>0.46875</v>
      </c>
      <c r="F25" s="50" t="str">
        <f ca="1">IF(OR($C$3&lt;VALUE(REPLACE(F$5,1,3,"")),ISERROR(MATCH($B25,INDIRECT(F$5&amp;"!$D:$D"),0))),IF(OR($C$3&lt;VALUE(REPLACE(F$5,1,3,"")),ISERROR(MATCH($B25,INDIRECT(F$5&amp;"!$C:$C"),0))),"---",SUMIF(INDIRECT(F$5&amp;"!$C:$C"),$B25,INDIRECT(F$5&amp;"!$H:$H"))),SUMIF(INDIRECT(F$5&amp;"!$D:$D"),$B25,INDIRECT(F$5&amp;"!$H:$H")))</f>
        <v>---</v>
      </c>
      <c r="G25" s="43">
        <f>IF(H25&gt;0,SUM(D25:F25)/H25,"---")</f>
        <v>0.46875</v>
      </c>
      <c r="H25" s="46">
        <f>COUNT(D25:F25)</f>
        <v>1</v>
      </c>
      <c r="J25" s="7"/>
    </row>
    <row r="26" spans="1:10" ht="12.75">
      <c r="A26" s="42" t="str">
        <f>IF(G26=G25,"=",ROW()-5)</f>
        <v>=</v>
      </c>
      <c r="B26" s="17" t="s">
        <v>34</v>
      </c>
      <c r="C26" s="20">
        <v>0</v>
      </c>
      <c r="D26" s="50" t="str">
        <f ca="1">IF(OR($C$3&lt;VALUE(REPLACE(D$5,1,3,"")),ISERROR(MATCH($B26,INDIRECT(D$5&amp;"!$D:$D"),0))),IF(OR($C$3&lt;VALUE(REPLACE(D$5,1,3,"")),ISERROR(MATCH($B26,INDIRECT(D$5&amp;"!$C:$C"),0))),"---",SUMIF(INDIRECT(D$5&amp;"!$C:$C"),$B26,INDIRECT(D$5&amp;"!$H:$H"))),SUMIF(INDIRECT(D$5&amp;"!$D:$D"),$B26,INDIRECT(D$5&amp;"!$H:$H")))</f>
        <v>---</v>
      </c>
      <c r="E26" s="50">
        <f ca="1">IF(OR($C$3&lt;VALUE(REPLACE(E$5,1,3,"")),ISERROR(MATCH($B26,INDIRECT(E$5&amp;"!$D:$D"),0))),IF(OR($C$3&lt;VALUE(REPLACE(E$5,1,3,"")),ISERROR(MATCH($B26,INDIRECT(E$5&amp;"!$C:$C"),0))),"---",SUMIF(INDIRECT(E$5&amp;"!$C:$C"),$B26,INDIRECT(E$5&amp;"!$H:$H"))),SUMIF(INDIRECT(E$5&amp;"!$D:$D"),$B26,INDIRECT(E$5&amp;"!$H:$H")))</f>
        <v>0.46875</v>
      </c>
      <c r="F26" s="50" t="str">
        <f ca="1">IF(OR($C$3&lt;VALUE(REPLACE(F$5,1,3,"")),ISERROR(MATCH($B26,INDIRECT(F$5&amp;"!$D:$D"),0))),IF(OR($C$3&lt;VALUE(REPLACE(F$5,1,3,"")),ISERROR(MATCH($B26,INDIRECT(F$5&amp;"!$C:$C"),0))),"---",SUMIF(INDIRECT(F$5&amp;"!$C:$C"),$B26,INDIRECT(F$5&amp;"!$H:$H"))),SUMIF(INDIRECT(F$5&amp;"!$D:$D"),$B26,INDIRECT(F$5&amp;"!$H:$H")))</f>
        <v>---</v>
      </c>
      <c r="G26" s="43">
        <f>IF(H26&gt;0,SUM(D26:F26)/H26,"---")</f>
        <v>0.46875</v>
      </c>
      <c r="H26" s="46">
        <f>COUNT(D26:F26)</f>
        <v>1</v>
      </c>
      <c r="J26" s="7"/>
    </row>
    <row r="27" spans="1:10" ht="12.75">
      <c r="A27" s="42">
        <f>IF(G27=G26,"=",ROW()-5)</f>
        <v>22</v>
      </c>
      <c r="B27" s="17" t="s">
        <v>28</v>
      </c>
      <c r="C27" s="20">
        <v>2</v>
      </c>
      <c r="D27" s="50">
        <f ca="1">IF(OR($C$3&lt;VALUE(REPLACE(D$5,1,3,"")),ISERROR(MATCH($B27,INDIRECT(D$5&amp;"!$D:$D"),0))),IF(OR($C$3&lt;VALUE(REPLACE(D$5,1,3,"")),ISERROR(MATCH($B27,INDIRECT(D$5&amp;"!$C:$C"),0))),"---",SUMIF(INDIRECT(D$5&amp;"!$C:$C"),$B27,INDIRECT(D$5&amp;"!$H:$H"))),SUMIF(INDIRECT(D$5&amp;"!$D:$D"),$B27,INDIRECT(D$5&amp;"!$H:$H")))</f>
        <v>0.44131944444444443</v>
      </c>
      <c r="E27" s="50" t="str">
        <f ca="1">IF(OR($C$3&lt;VALUE(REPLACE(E$5,1,3,"")),ISERROR(MATCH($B27,INDIRECT(E$5&amp;"!$D:$D"),0))),IF(OR($C$3&lt;VALUE(REPLACE(E$5,1,3,"")),ISERROR(MATCH($B27,INDIRECT(E$5&amp;"!$C:$C"),0))),"---",SUMIF(INDIRECT(E$5&amp;"!$C:$C"),$B27,INDIRECT(E$5&amp;"!$H:$H"))),SUMIF(INDIRECT(E$5&amp;"!$D:$D"),$B27,INDIRECT(E$5&amp;"!$H:$H")))</f>
        <v>---</v>
      </c>
      <c r="F27" s="50" t="str">
        <f ca="1">IF(OR($C$3&lt;VALUE(REPLACE(F$5,1,3,"")),ISERROR(MATCH($B27,INDIRECT(F$5&amp;"!$D:$D"),0))),IF(OR($C$3&lt;VALUE(REPLACE(F$5,1,3,"")),ISERROR(MATCH($B27,INDIRECT(F$5&amp;"!$C:$C"),0))),"---",SUMIF(INDIRECT(F$5&amp;"!$C:$C"),$B27,INDIRECT(F$5&amp;"!$H:$H"))),SUMIF(INDIRECT(F$5&amp;"!$D:$D"),$B27,INDIRECT(F$5&amp;"!$H:$H")))</f>
        <v>---</v>
      </c>
      <c r="G27" s="43">
        <f>IF(H27&gt;0,SUM(D27:F27)/H27,"---")</f>
        <v>0.44131944444444443</v>
      </c>
      <c r="H27" s="46">
        <f>COUNT(D27:F27)</f>
        <v>1</v>
      </c>
      <c r="J27" s="7"/>
    </row>
    <row r="28" spans="1:10" ht="12.75">
      <c r="A28" s="42">
        <f>IF(G28=G27,"=",ROW()-5)</f>
        <v>23</v>
      </c>
      <c r="B28" s="17" t="s">
        <v>30</v>
      </c>
      <c r="C28" s="20">
        <v>3</v>
      </c>
      <c r="D28" s="50">
        <f ca="1">IF(OR($C$3&lt;VALUE(REPLACE(D$5,1,3,"")),ISERROR(MATCH($B28,INDIRECT(D$5&amp;"!$D:$D"),0))),IF(OR($C$3&lt;VALUE(REPLACE(D$5,1,3,"")),ISERROR(MATCH($B28,INDIRECT(D$5&amp;"!$C:$C"),0))),"---",SUMIF(INDIRECT(D$5&amp;"!$C:$C"),$B28,INDIRECT(D$5&amp;"!$H:$H"))),SUMIF(INDIRECT(D$5&amp;"!$D:$D"),$B28,INDIRECT(D$5&amp;"!$H:$H")))</f>
        <v>0.3107638888888889</v>
      </c>
      <c r="E28" s="50" t="str">
        <f ca="1">IF(OR($C$3&lt;VALUE(REPLACE(E$5,1,3,"")),ISERROR(MATCH($B28,INDIRECT(E$5&amp;"!$D:$D"),0))),IF(OR($C$3&lt;VALUE(REPLACE(E$5,1,3,"")),ISERROR(MATCH($B28,INDIRECT(E$5&amp;"!$C:$C"),0))),"---",SUMIF(INDIRECT(E$5&amp;"!$C:$C"),$B28,INDIRECT(E$5&amp;"!$H:$H"))),SUMIF(INDIRECT(E$5&amp;"!$D:$D"),$B28,INDIRECT(E$5&amp;"!$H:$H")))</f>
        <v>---</v>
      </c>
      <c r="F28" s="50" t="str">
        <f ca="1">IF(OR($C$3&lt;VALUE(REPLACE(F$5,1,3,"")),ISERROR(MATCH($B28,INDIRECT(F$5&amp;"!$D:$D"),0))),IF(OR($C$3&lt;VALUE(REPLACE(F$5,1,3,"")),ISERROR(MATCH($B28,INDIRECT(F$5&amp;"!$C:$C"),0))),"---",SUMIF(INDIRECT(F$5&amp;"!$C:$C"),$B28,INDIRECT(F$5&amp;"!$H:$H"))),SUMIF(INDIRECT(F$5&amp;"!$D:$D"),$B28,INDIRECT(F$5&amp;"!$H:$H")))</f>
        <v>---</v>
      </c>
      <c r="G28" s="43">
        <f>IF(H28&gt;0,SUM(D28:F28)/H28,"---")</f>
        <v>0.3107638888888889</v>
      </c>
      <c r="H28" s="46">
        <f>COUNT(D28:F28)</f>
        <v>1</v>
      </c>
      <c r="J28" s="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4" customWidth="1"/>
    <col min="2" max="2" width="4.375" style="18" customWidth="1"/>
    <col min="3" max="3" width="19.00390625" style="18" bestFit="1" customWidth="1"/>
    <col min="4" max="4" width="18.25390625" style="18" customWidth="1"/>
    <col min="5" max="5" width="6.75390625" style="14" customWidth="1"/>
    <col min="6" max="6" width="7.75390625" style="14" customWidth="1"/>
    <col min="7" max="7" width="7.75390625" style="33" customWidth="1"/>
    <col min="8" max="8" width="8.75390625" style="0" customWidth="1"/>
    <col min="9" max="9" width="6.375" style="32" customWidth="1"/>
    <col min="10" max="10" width="7.00390625" style="14" customWidth="1"/>
    <col min="11" max="16384" width="10.00390625" style="14" customWidth="1"/>
  </cols>
  <sheetData>
    <row r="1" spans="1:9" s="5" customFormat="1" ht="12.75">
      <c r="A1" s="1" t="s">
        <v>45</v>
      </c>
      <c r="B1" s="2"/>
      <c r="C1" s="2"/>
      <c r="D1" s="2"/>
      <c r="E1" s="3"/>
      <c r="F1" s="4"/>
      <c r="G1" s="3"/>
      <c r="H1" s="3"/>
      <c r="I1" s="3"/>
    </row>
    <row r="2" spans="1:9" s="5" customFormat="1" ht="12.75">
      <c r="A2" s="1" t="s">
        <v>43</v>
      </c>
      <c r="B2" s="2"/>
      <c r="C2" s="2"/>
      <c r="D2" s="2"/>
      <c r="E2" s="3"/>
      <c r="F2" s="4"/>
      <c r="G2" s="3"/>
      <c r="H2" s="3"/>
      <c r="I2" s="3"/>
    </row>
    <row r="3" spans="1:9" s="7" customFormat="1" ht="12.75">
      <c r="A3" s="6"/>
      <c r="C3" s="23"/>
      <c r="D3" s="8"/>
      <c r="E3" s="9" t="s">
        <v>5</v>
      </c>
      <c r="F3" s="9">
        <v>10</v>
      </c>
      <c r="H3" s="24" t="s">
        <v>6</v>
      </c>
      <c r="I3" s="25"/>
    </row>
    <row r="4" spans="1:10" s="7" customFormat="1" ht="12.75">
      <c r="A4" s="10"/>
      <c r="B4" s="10"/>
      <c r="C4" s="10"/>
      <c r="D4" s="10"/>
      <c r="E4" s="9" t="s">
        <v>7</v>
      </c>
      <c r="F4" s="9">
        <v>18</v>
      </c>
      <c r="H4" s="26">
        <v>144</v>
      </c>
      <c r="I4" s="25"/>
      <c r="J4" s="9">
        <v>18</v>
      </c>
    </row>
    <row r="5" spans="1:11" s="7" customFormat="1" ht="12.75">
      <c r="A5" s="27" t="s">
        <v>0</v>
      </c>
      <c r="B5" s="27" t="s">
        <v>1</v>
      </c>
      <c r="C5" s="28" t="s">
        <v>2</v>
      </c>
      <c r="D5" s="28"/>
      <c r="E5" s="29" t="s">
        <v>3</v>
      </c>
      <c r="F5" s="29" t="s">
        <v>8</v>
      </c>
      <c r="G5" s="30" t="s">
        <v>4</v>
      </c>
      <c r="H5" s="30" t="s">
        <v>9</v>
      </c>
      <c r="I5" s="29" t="s">
        <v>10</v>
      </c>
      <c r="J5" s="14"/>
      <c r="K5" s="14"/>
    </row>
    <row r="6" spans="1:13" ht="12.75">
      <c r="A6" s="11">
        <v>1</v>
      </c>
      <c r="B6" s="12">
        <v>8</v>
      </c>
      <c r="C6" s="13" t="s">
        <v>11</v>
      </c>
      <c r="D6" s="21" t="s">
        <v>12</v>
      </c>
      <c r="E6" s="20">
        <v>-0.5</v>
      </c>
      <c r="F6" s="48">
        <v>40.1875</v>
      </c>
      <c r="G6" s="31">
        <v>92.25</v>
      </c>
      <c r="H6" s="49">
        <v>0.640625</v>
      </c>
      <c r="M6" s="22"/>
    </row>
    <row r="7" spans="1:13" ht="12.75">
      <c r="A7" s="11">
        <v>2</v>
      </c>
      <c r="B7" s="15">
        <v>7</v>
      </c>
      <c r="C7" s="16" t="s">
        <v>13</v>
      </c>
      <c r="D7" s="17" t="s">
        <v>14</v>
      </c>
      <c r="E7" s="20">
        <v>2</v>
      </c>
      <c r="F7" s="48">
        <v>32.4375</v>
      </c>
      <c r="G7" s="31">
        <v>87.3</v>
      </c>
      <c r="H7" s="49">
        <v>0.60625</v>
      </c>
      <c r="M7" s="22"/>
    </row>
    <row r="8" spans="1:13" ht="12.75">
      <c r="A8" s="11">
        <v>3</v>
      </c>
      <c r="B8" s="12">
        <v>5</v>
      </c>
      <c r="C8" s="16" t="s">
        <v>15</v>
      </c>
      <c r="D8" s="17" t="s">
        <v>16</v>
      </c>
      <c r="E8" s="20">
        <v>1</v>
      </c>
      <c r="F8" s="48">
        <v>28.9375</v>
      </c>
      <c r="G8" s="31">
        <v>82.55</v>
      </c>
      <c r="H8" s="49">
        <v>0.5732638888888889</v>
      </c>
      <c r="M8" s="22"/>
    </row>
    <row r="9" spans="1:13" ht="12.75">
      <c r="A9" s="11">
        <v>4</v>
      </c>
      <c r="B9" s="15">
        <v>1</v>
      </c>
      <c r="C9" s="16" t="s">
        <v>17</v>
      </c>
      <c r="D9" s="17" t="s">
        <v>18</v>
      </c>
      <c r="E9" s="20">
        <v>2.5</v>
      </c>
      <c r="F9" s="48">
        <v>4.0625</v>
      </c>
      <c r="G9" s="31">
        <v>78.35</v>
      </c>
      <c r="H9" s="49">
        <v>0.5440972222222222</v>
      </c>
      <c r="M9" s="22"/>
    </row>
    <row r="10" spans="1:13" ht="12.75">
      <c r="A10" s="11">
        <v>5</v>
      </c>
      <c r="B10" s="12">
        <v>2</v>
      </c>
      <c r="C10" s="16" t="s">
        <v>19</v>
      </c>
      <c r="D10" s="17" t="s">
        <v>20</v>
      </c>
      <c r="E10" s="20">
        <v>1.5</v>
      </c>
      <c r="F10" s="48">
        <v>-2.625</v>
      </c>
      <c r="G10" s="31">
        <v>71.8</v>
      </c>
      <c r="H10" s="49">
        <v>0.4986111111111111</v>
      </c>
      <c r="M10" s="22"/>
    </row>
    <row r="11" spans="1:13" ht="12.75">
      <c r="A11" s="11">
        <v>6</v>
      </c>
      <c r="B11" s="12">
        <v>6</v>
      </c>
      <c r="C11" s="16" t="s">
        <v>21</v>
      </c>
      <c r="D11" s="17" t="s">
        <v>22</v>
      </c>
      <c r="E11" s="20">
        <v>-1.5</v>
      </c>
      <c r="F11" s="48">
        <v>-8.1875</v>
      </c>
      <c r="G11" s="31">
        <v>69.1</v>
      </c>
      <c r="H11" s="49">
        <v>0.47986111111111107</v>
      </c>
      <c r="M11" s="22"/>
    </row>
    <row r="12" spans="1:13" ht="12.75">
      <c r="A12" s="11">
        <v>7</v>
      </c>
      <c r="B12" s="12">
        <v>4</v>
      </c>
      <c r="C12" s="16" t="s">
        <v>23</v>
      </c>
      <c r="D12" s="17" t="s">
        <v>24</v>
      </c>
      <c r="E12" s="20">
        <v>1</v>
      </c>
      <c r="F12" s="48">
        <v>-17.5625</v>
      </c>
      <c r="G12" s="31">
        <v>64.5</v>
      </c>
      <c r="H12" s="49">
        <v>0.4479166666666667</v>
      </c>
      <c r="M12" s="22"/>
    </row>
    <row r="13" spans="1:13" ht="12.75">
      <c r="A13" s="11">
        <v>8</v>
      </c>
      <c r="B13" s="12">
        <v>3</v>
      </c>
      <c r="C13" s="16" t="s">
        <v>25</v>
      </c>
      <c r="D13" s="17" t="s">
        <v>26</v>
      </c>
      <c r="E13" s="20">
        <v>-1</v>
      </c>
      <c r="F13" s="48">
        <v>-11.9375</v>
      </c>
      <c r="G13" s="31">
        <v>64.25</v>
      </c>
      <c r="H13" s="49">
        <v>0.4461805555555556</v>
      </c>
      <c r="M13" s="22"/>
    </row>
    <row r="14" spans="1:13" ht="12.75">
      <c r="A14" s="11">
        <v>9</v>
      </c>
      <c r="B14" s="12">
        <v>10</v>
      </c>
      <c r="C14" s="13" t="s">
        <v>27</v>
      </c>
      <c r="D14" s="21" t="s">
        <v>28</v>
      </c>
      <c r="E14" s="20">
        <v>2.5</v>
      </c>
      <c r="F14" s="48">
        <v>-8.6875</v>
      </c>
      <c r="G14" s="31">
        <v>63.55</v>
      </c>
      <c r="H14" s="49">
        <v>0.44131944444444443</v>
      </c>
      <c r="M14" s="22"/>
    </row>
    <row r="15" spans="1:13" ht="12.75">
      <c r="A15" s="11">
        <v>10</v>
      </c>
      <c r="B15" s="15">
        <v>9</v>
      </c>
      <c r="C15" s="16" t="s">
        <v>29</v>
      </c>
      <c r="D15" s="17" t="s">
        <v>30</v>
      </c>
      <c r="E15" s="20">
        <v>2</v>
      </c>
      <c r="F15" s="48">
        <v>-48.625</v>
      </c>
      <c r="G15" s="31">
        <v>44.75</v>
      </c>
      <c r="H15" s="49">
        <v>0.3107638888888889</v>
      </c>
      <c r="M15" s="22"/>
    </row>
    <row r="16" spans="2:7" ht="12.75">
      <c r="B16" s="14"/>
      <c r="C16" s="14"/>
      <c r="D16" s="14"/>
      <c r="F16" s="32"/>
      <c r="G16" s="32"/>
    </row>
    <row r="17" spans="2:7" ht="12.75">
      <c r="B17" s="14"/>
      <c r="C17" s="14"/>
      <c r="D17" s="14"/>
      <c r="F17" s="32"/>
      <c r="G17" s="32"/>
    </row>
    <row r="18" spans="2:7" ht="12.75">
      <c r="B18" s="14"/>
      <c r="C18" s="14"/>
      <c r="D18" s="14"/>
      <c r="F18" s="32"/>
      <c r="G18" s="32"/>
    </row>
    <row r="19" spans="2:7" ht="12.75">
      <c r="B19" s="14"/>
      <c r="C19" s="14"/>
      <c r="D19" s="14"/>
      <c r="F19" s="32"/>
      <c r="G19" s="32"/>
    </row>
    <row r="20" spans="2:7" ht="12.75">
      <c r="B20" s="14"/>
      <c r="C20" s="14"/>
      <c r="D20" s="14"/>
      <c r="F20" s="32"/>
      <c r="G20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4" customWidth="1"/>
    <col min="2" max="2" width="4.375" style="18" customWidth="1"/>
    <col min="3" max="3" width="19.00390625" style="18" bestFit="1" customWidth="1"/>
    <col min="4" max="4" width="18.25390625" style="18" customWidth="1"/>
    <col min="5" max="5" width="6.75390625" style="14" customWidth="1"/>
    <col min="6" max="6" width="7.75390625" style="14" customWidth="1"/>
    <col min="7" max="7" width="7.75390625" style="33" customWidth="1"/>
    <col min="8" max="8" width="8.75390625" style="0" customWidth="1"/>
    <col min="9" max="9" width="6.375" style="32" customWidth="1"/>
    <col min="10" max="10" width="7.00390625" style="14" customWidth="1"/>
    <col min="11" max="16384" width="10.00390625" style="14" customWidth="1"/>
  </cols>
  <sheetData>
    <row r="1" spans="1:9" s="5" customFormat="1" ht="12.75">
      <c r="A1" s="1" t="s">
        <v>45</v>
      </c>
      <c r="B1" s="2"/>
      <c r="C1" s="2"/>
      <c r="D1" s="2"/>
      <c r="E1" s="3"/>
      <c r="F1" s="4"/>
      <c r="G1" s="3"/>
      <c r="H1" s="3"/>
      <c r="I1" s="3"/>
    </row>
    <row r="2" spans="1:9" s="5" customFormat="1" ht="12.75">
      <c r="A2" s="1" t="s">
        <v>32</v>
      </c>
      <c r="B2" s="2"/>
      <c r="C2" s="2"/>
      <c r="D2" s="2"/>
      <c r="E2" s="3"/>
      <c r="F2" s="4"/>
      <c r="G2" s="3"/>
      <c r="H2" s="3"/>
      <c r="I2" s="3"/>
    </row>
    <row r="3" spans="1:9" s="7" customFormat="1" ht="12.75">
      <c r="A3" s="6"/>
      <c r="C3" s="23"/>
      <c r="D3" s="8"/>
      <c r="E3" s="9" t="s">
        <v>5</v>
      </c>
      <c r="F3" s="9">
        <v>9</v>
      </c>
      <c r="H3" s="24" t="s">
        <v>6</v>
      </c>
      <c r="I3" s="25"/>
    </row>
    <row r="4" spans="1:10" s="7" customFormat="1" ht="12.75">
      <c r="A4" s="10"/>
      <c r="B4" s="10"/>
      <c r="C4" s="10"/>
      <c r="D4" s="10"/>
      <c r="E4" s="9" t="s">
        <v>7</v>
      </c>
      <c r="F4" s="9">
        <v>18</v>
      </c>
      <c r="H4" s="26">
        <v>96</v>
      </c>
      <c r="I4" s="25"/>
      <c r="J4" s="9">
        <v>16</v>
      </c>
    </row>
    <row r="5" spans="1:11" s="7" customFormat="1" ht="12.75">
      <c r="A5" s="27" t="s">
        <v>0</v>
      </c>
      <c r="B5" s="27" t="s">
        <v>1</v>
      </c>
      <c r="C5" s="28" t="s">
        <v>2</v>
      </c>
      <c r="D5" s="28"/>
      <c r="E5" s="29" t="s">
        <v>3</v>
      </c>
      <c r="F5" s="29" t="s">
        <v>8</v>
      </c>
      <c r="G5" s="30" t="s">
        <v>4</v>
      </c>
      <c r="H5" s="30" t="s">
        <v>9</v>
      </c>
      <c r="I5" s="29" t="s">
        <v>10</v>
      </c>
      <c r="J5" s="14"/>
      <c r="K5" s="14"/>
    </row>
    <row r="6" spans="1:13" ht="12.75">
      <c r="A6" s="11">
        <v>1</v>
      </c>
      <c r="B6" s="12">
        <v>2</v>
      </c>
      <c r="C6" s="13" t="s">
        <v>27</v>
      </c>
      <c r="D6" s="21" t="s">
        <v>18</v>
      </c>
      <c r="E6" s="20">
        <v>3</v>
      </c>
      <c r="F6" s="48">
        <v>6</v>
      </c>
      <c r="G6" s="31">
        <v>60</v>
      </c>
      <c r="H6" s="49">
        <v>0.625</v>
      </c>
      <c r="I6" s="32">
        <v>10</v>
      </c>
      <c r="M6" s="22"/>
    </row>
    <row r="7" spans="1:13" ht="12.75">
      <c r="A7" s="11">
        <v>2</v>
      </c>
      <c r="B7" s="15">
        <v>9</v>
      </c>
      <c r="C7" s="16" t="s">
        <v>33</v>
      </c>
      <c r="D7" s="17" t="s">
        <v>17</v>
      </c>
      <c r="E7" s="20">
        <v>2.5</v>
      </c>
      <c r="F7" s="48">
        <v>28.625</v>
      </c>
      <c r="G7" s="31">
        <v>59</v>
      </c>
      <c r="H7" s="49">
        <v>0.6145833333333334</v>
      </c>
      <c r="I7" s="32">
        <v>4</v>
      </c>
      <c r="M7" s="22"/>
    </row>
    <row r="8" spans="1:13" ht="12.75">
      <c r="A8" s="11">
        <v>3</v>
      </c>
      <c r="B8" s="12">
        <v>4</v>
      </c>
      <c r="C8" s="16" t="s">
        <v>21</v>
      </c>
      <c r="D8" s="17" t="s">
        <v>22</v>
      </c>
      <c r="E8" s="20">
        <v>-1.5</v>
      </c>
      <c r="F8" s="48">
        <v>17.875</v>
      </c>
      <c r="G8" s="31">
        <v>57</v>
      </c>
      <c r="H8" s="49">
        <v>0.59375</v>
      </c>
      <c r="I8" s="32">
        <v>2</v>
      </c>
      <c r="M8" s="22"/>
    </row>
    <row r="9" spans="1:13" ht="12.75">
      <c r="A9" s="11">
        <v>4</v>
      </c>
      <c r="B9" s="15">
        <v>1</v>
      </c>
      <c r="C9" s="16" t="s">
        <v>14</v>
      </c>
      <c r="D9" s="17" t="s">
        <v>13</v>
      </c>
      <c r="E9" s="20">
        <v>2</v>
      </c>
      <c r="F9" s="48">
        <v>6</v>
      </c>
      <c r="G9" s="31">
        <v>54</v>
      </c>
      <c r="H9" s="49">
        <v>0.5625</v>
      </c>
      <c r="I9" s="32">
        <v>1</v>
      </c>
      <c r="M9" s="22"/>
    </row>
    <row r="10" spans="1:13" ht="12.75">
      <c r="A10" s="11">
        <v>5</v>
      </c>
      <c r="B10" s="12">
        <v>3</v>
      </c>
      <c r="C10" s="16" t="s">
        <v>34</v>
      </c>
      <c r="D10" s="17" t="s">
        <v>35</v>
      </c>
      <c r="E10" s="20">
        <v>0</v>
      </c>
      <c r="F10" s="48">
        <v>8.125</v>
      </c>
      <c r="G10" s="31">
        <v>45</v>
      </c>
      <c r="H10" s="49">
        <v>0.46875</v>
      </c>
      <c r="M10" s="22"/>
    </row>
    <row r="11" spans="1:13" ht="12.75">
      <c r="A11" s="11">
        <v>6</v>
      </c>
      <c r="B11" s="12">
        <v>8</v>
      </c>
      <c r="C11" s="16" t="s">
        <v>25</v>
      </c>
      <c r="D11" s="17" t="s">
        <v>26</v>
      </c>
      <c r="E11" s="20">
        <v>-1</v>
      </c>
      <c r="F11" s="48">
        <v>-22</v>
      </c>
      <c r="G11" s="31">
        <v>43</v>
      </c>
      <c r="H11" s="49">
        <v>0.4479166666666667</v>
      </c>
      <c r="M11" s="22"/>
    </row>
    <row r="12" spans="1:13" ht="12.75">
      <c r="A12" s="11">
        <v>7</v>
      </c>
      <c r="B12" s="12">
        <v>7</v>
      </c>
      <c r="C12" s="16" t="s">
        <v>11</v>
      </c>
      <c r="D12" s="17" t="s">
        <v>12</v>
      </c>
      <c r="E12" s="20">
        <v>-0.5</v>
      </c>
      <c r="F12" s="48">
        <v>-23.375</v>
      </c>
      <c r="G12" s="31">
        <v>42</v>
      </c>
      <c r="H12" s="49">
        <v>0.4375</v>
      </c>
      <c r="M12" s="22"/>
    </row>
    <row r="13" spans="1:13" ht="12.75">
      <c r="A13" s="11">
        <v>8</v>
      </c>
      <c r="B13" s="12">
        <v>6</v>
      </c>
      <c r="C13" s="16" t="s">
        <v>19</v>
      </c>
      <c r="D13" s="17" t="s">
        <v>20</v>
      </c>
      <c r="E13" s="20">
        <v>1.5</v>
      </c>
      <c r="F13" s="48">
        <v>4.125</v>
      </c>
      <c r="G13" s="31">
        <v>39</v>
      </c>
      <c r="H13" s="49">
        <v>0.40625</v>
      </c>
      <c r="M13" s="22"/>
    </row>
    <row r="14" spans="1:13" ht="12.75">
      <c r="A14" s="11">
        <v>9</v>
      </c>
      <c r="B14" s="12">
        <v>5</v>
      </c>
      <c r="C14" s="13" t="s">
        <v>16</v>
      </c>
      <c r="D14" s="21" t="s">
        <v>15</v>
      </c>
      <c r="E14" s="20">
        <v>1</v>
      </c>
      <c r="F14" s="48">
        <v>-25.375</v>
      </c>
      <c r="G14" s="31">
        <v>33</v>
      </c>
      <c r="H14" s="49">
        <v>0.34375</v>
      </c>
      <c r="M14" s="22"/>
    </row>
    <row r="15" spans="2:7" ht="12.75">
      <c r="B15" s="14"/>
      <c r="C15" s="14"/>
      <c r="D15" s="14"/>
      <c r="F15" s="32"/>
      <c r="G15" s="32"/>
    </row>
    <row r="16" spans="2:7" ht="12.75">
      <c r="B16" s="14"/>
      <c r="C16" s="14"/>
      <c r="D16" s="14"/>
      <c r="F16" s="32"/>
      <c r="G16" s="32"/>
    </row>
    <row r="17" spans="2:7" ht="12.75">
      <c r="B17" s="14"/>
      <c r="C17" s="14"/>
      <c r="D17" s="14"/>
      <c r="F17" s="32"/>
      <c r="G17" s="32"/>
    </row>
    <row r="18" spans="2:7" ht="12.75">
      <c r="B18" s="14"/>
      <c r="C18" s="14"/>
      <c r="D18" s="14"/>
      <c r="F18" s="32"/>
      <c r="G18" s="32"/>
    </row>
    <row r="19" spans="2:7" ht="12.75">
      <c r="B19" s="14"/>
      <c r="C19" s="14"/>
      <c r="D19" s="14"/>
      <c r="F19" s="32"/>
      <c r="G19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4" customWidth="1"/>
    <col min="2" max="2" width="4.375" style="18" customWidth="1"/>
    <col min="3" max="3" width="19.00390625" style="18" bestFit="1" customWidth="1"/>
    <col min="4" max="4" width="18.25390625" style="18" customWidth="1"/>
    <col min="5" max="5" width="6.75390625" style="14" customWidth="1"/>
    <col min="6" max="6" width="7.75390625" style="14" customWidth="1"/>
    <col min="7" max="7" width="7.75390625" style="33" customWidth="1"/>
    <col min="8" max="8" width="8.75390625" style="0" customWidth="1"/>
    <col min="9" max="9" width="6.375" style="32" customWidth="1"/>
    <col min="10" max="10" width="7.00390625" style="14" customWidth="1"/>
    <col min="11" max="16384" width="10.00390625" style="14" customWidth="1"/>
  </cols>
  <sheetData>
    <row r="1" spans="1:9" s="5" customFormat="1" ht="12.75">
      <c r="A1" s="1" t="s">
        <v>45</v>
      </c>
      <c r="B1" s="2"/>
      <c r="C1" s="2"/>
      <c r="D1" s="2"/>
      <c r="E1" s="3"/>
      <c r="F1" s="4"/>
      <c r="G1" s="3"/>
      <c r="H1" s="3"/>
      <c r="I1" s="3"/>
    </row>
    <row r="2" spans="1:9" s="5" customFormat="1" ht="12.75">
      <c r="A2" s="1" t="s">
        <v>37</v>
      </c>
      <c r="B2" s="2"/>
      <c r="C2" s="2"/>
      <c r="D2" s="2"/>
      <c r="E2" s="3"/>
      <c r="F2" s="4"/>
      <c r="G2" s="3"/>
      <c r="H2" s="3"/>
      <c r="I2" s="3"/>
    </row>
    <row r="3" spans="1:9" s="7" customFormat="1" ht="12.75">
      <c r="A3" s="6"/>
      <c r="C3" s="23"/>
      <c r="D3" s="8"/>
      <c r="E3" s="9" t="s">
        <v>5</v>
      </c>
      <c r="F3" s="9">
        <v>9</v>
      </c>
      <c r="H3" s="24" t="s">
        <v>6</v>
      </c>
      <c r="I3" s="25"/>
    </row>
    <row r="4" spans="1:10" s="7" customFormat="1" ht="12.75">
      <c r="A4" s="10"/>
      <c r="B4" s="10"/>
      <c r="C4" s="10"/>
      <c r="D4" s="10"/>
      <c r="E4" s="9" t="s">
        <v>7</v>
      </c>
      <c r="F4" s="9">
        <v>18</v>
      </c>
      <c r="H4" s="26">
        <v>96</v>
      </c>
      <c r="I4" s="25"/>
      <c r="J4" s="9">
        <v>16</v>
      </c>
    </row>
    <row r="5" spans="1:11" s="7" customFormat="1" ht="12.75">
      <c r="A5" s="27" t="s">
        <v>0</v>
      </c>
      <c r="B5" s="27" t="s">
        <v>1</v>
      </c>
      <c r="C5" s="28" t="s">
        <v>2</v>
      </c>
      <c r="D5" s="28"/>
      <c r="E5" s="29" t="s">
        <v>3</v>
      </c>
      <c r="F5" s="29" t="s">
        <v>8</v>
      </c>
      <c r="G5" s="30" t="s">
        <v>4</v>
      </c>
      <c r="H5" s="30" t="s">
        <v>9</v>
      </c>
      <c r="I5" s="29" t="s">
        <v>10</v>
      </c>
      <c r="J5" s="14"/>
      <c r="K5" s="14"/>
    </row>
    <row r="6" spans="1:13" ht="12.75">
      <c r="A6" s="11">
        <v>1</v>
      </c>
      <c r="B6" s="12">
        <v>2</v>
      </c>
      <c r="C6" s="13" t="s">
        <v>19</v>
      </c>
      <c r="D6" s="21" t="s">
        <v>20</v>
      </c>
      <c r="E6" s="20">
        <v>1.5</v>
      </c>
      <c r="F6" s="48">
        <v>27</v>
      </c>
      <c r="G6" s="31">
        <v>62</v>
      </c>
      <c r="H6" s="49">
        <v>0.6458333333333334</v>
      </c>
      <c r="I6" s="32">
        <v>9</v>
      </c>
      <c r="M6" s="22"/>
    </row>
    <row r="7" spans="1:13" ht="12.75">
      <c r="A7" s="11">
        <v>2</v>
      </c>
      <c r="B7" s="15">
        <v>9</v>
      </c>
      <c r="C7" s="16" t="s">
        <v>21</v>
      </c>
      <c r="D7" s="17" t="s">
        <v>22</v>
      </c>
      <c r="E7" s="20">
        <v>-1.5</v>
      </c>
      <c r="F7" s="48">
        <v>21.75</v>
      </c>
      <c r="G7" s="31">
        <v>60</v>
      </c>
      <c r="H7" s="49">
        <v>0.625</v>
      </c>
      <c r="I7" s="32">
        <v>4</v>
      </c>
      <c r="M7" s="22"/>
    </row>
    <row r="8" spans="1:13" ht="12.75">
      <c r="A8" s="11">
        <v>3</v>
      </c>
      <c r="B8" s="12">
        <v>8</v>
      </c>
      <c r="C8" s="16" t="s">
        <v>23</v>
      </c>
      <c r="D8" s="17" t="s">
        <v>24</v>
      </c>
      <c r="E8" s="20">
        <v>1</v>
      </c>
      <c r="F8" s="48">
        <v>8.25</v>
      </c>
      <c r="G8" s="31">
        <v>54</v>
      </c>
      <c r="H8" s="49">
        <v>0.5625</v>
      </c>
      <c r="I8" s="32">
        <v>2</v>
      </c>
      <c r="M8" s="22"/>
    </row>
    <row r="9" spans="1:13" ht="12.75">
      <c r="A9" s="11">
        <v>4</v>
      </c>
      <c r="B9" s="15">
        <v>4</v>
      </c>
      <c r="C9" s="16" t="s">
        <v>15</v>
      </c>
      <c r="D9" s="17" t="s">
        <v>16</v>
      </c>
      <c r="E9" s="20">
        <v>1</v>
      </c>
      <c r="F9" s="48">
        <v>-9.777777777777779</v>
      </c>
      <c r="G9" s="31">
        <v>49.766666666666666</v>
      </c>
      <c r="H9" s="49">
        <v>0.5184027777777778</v>
      </c>
      <c r="I9" s="32">
        <v>1</v>
      </c>
      <c r="M9" s="22"/>
    </row>
    <row r="10" spans="1:13" ht="12.75">
      <c r="A10" s="11">
        <v>5</v>
      </c>
      <c r="B10" s="12">
        <v>3</v>
      </c>
      <c r="C10" s="16" t="s">
        <v>11</v>
      </c>
      <c r="D10" s="17" t="s">
        <v>12</v>
      </c>
      <c r="E10" s="20">
        <v>-0.5</v>
      </c>
      <c r="F10" s="48">
        <v>-0.375</v>
      </c>
      <c r="G10" s="31">
        <v>48.8</v>
      </c>
      <c r="H10" s="49">
        <v>0.5083333333333333</v>
      </c>
      <c r="M10" s="22"/>
    </row>
    <row r="11" spans="1:13" ht="12.75">
      <c r="A11" s="11">
        <v>6</v>
      </c>
      <c r="B11" s="12">
        <v>1</v>
      </c>
      <c r="C11" s="16" t="s">
        <v>29</v>
      </c>
      <c r="D11" s="17" t="s">
        <v>18</v>
      </c>
      <c r="E11" s="20">
        <v>2</v>
      </c>
      <c r="F11" s="48">
        <v>-4.125</v>
      </c>
      <c r="G11" s="31">
        <v>46</v>
      </c>
      <c r="H11" s="49">
        <v>0.4791666666666667</v>
      </c>
      <c r="M11" s="22"/>
    </row>
    <row r="12" spans="1:13" ht="12.75">
      <c r="A12" s="11">
        <v>7</v>
      </c>
      <c r="B12" s="12">
        <v>6</v>
      </c>
      <c r="C12" s="16" t="s">
        <v>25</v>
      </c>
      <c r="D12" s="17" t="s">
        <v>26</v>
      </c>
      <c r="E12" s="20">
        <v>-1</v>
      </c>
      <c r="F12" s="48">
        <v>-4.375</v>
      </c>
      <c r="G12" s="31">
        <v>44</v>
      </c>
      <c r="H12" s="49">
        <v>0.4583333333333333</v>
      </c>
      <c r="M12" s="22"/>
    </row>
    <row r="13" spans="1:13" ht="12.75">
      <c r="A13" s="11">
        <v>8</v>
      </c>
      <c r="B13" s="12">
        <v>5</v>
      </c>
      <c r="C13" s="16" t="s">
        <v>13</v>
      </c>
      <c r="D13" s="17" t="s">
        <v>14</v>
      </c>
      <c r="E13" s="20">
        <v>2</v>
      </c>
      <c r="F13" s="48">
        <v>2.5</v>
      </c>
      <c r="G13" s="31">
        <v>41.1</v>
      </c>
      <c r="H13" s="49">
        <v>0.42812500000000003</v>
      </c>
      <c r="M13" s="22"/>
    </row>
    <row r="14" spans="1:13" ht="12.75">
      <c r="A14" s="11">
        <v>9</v>
      </c>
      <c r="B14" s="12">
        <v>7</v>
      </c>
      <c r="C14" s="13" t="s">
        <v>27</v>
      </c>
      <c r="D14" s="21" t="s">
        <v>17</v>
      </c>
      <c r="E14" s="20">
        <v>2.5</v>
      </c>
      <c r="F14" s="48">
        <v>-33.625</v>
      </c>
      <c r="G14" s="31">
        <v>29</v>
      </c>
      <c r="H14" s="49">
        <v>0.3020833333333333</v>
      </c>
      <c r="M14" s="22"/>
    </row>
    <row r="15" spans="2:7" ht="12.75">
      <c r="B15" s="14"/>
      <c r="C15" s="14"/>
      <c r="D15" s="14"/>
      <c r="F15" s="32"/>
      <c r="G15" s="32"/>
    </row>
    <row r="16" spans="2:7" ht="12.75">
      <c r="B16" s="14"/>
      <c r="C16" s="14"/>
      <c r="D16" s="14"/>
      <c r="F16" s="32"/>
      <c r="G16" s="32"/>
    </row>
    <row r="17" spans="2:7" ht="12.75">
      <c r="B17" s="14"/>
      <c r="C17" s="14"/>
      <c r="D17" s="14"/>
      <c r="F17" s="32"/>
      <c r="G17" s="32"/>
    </row>
    <row r="18" spans="2:7" ht="12.75">
      <c r="B18" s="14"/>
      <c r="C18" s="14"/>
      <c r="D18" s="14"/>
      <c r="F18" s="32"/>
      <c r="G18" s="32"/>
    </row>
    <row r="19" spans="2:7" ht="12.75">
      <c r="B19" s="14"/>
      <c r="C19" s="14"/>
      <c r="D19" s="14"/>
      <c r="F19" s="32"/>
      <c r="G19" s="3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Andrey</cp:lastModifiedBy>
  <cp:lastPrinted>2017-04-03T12:57:20Z</cp:lastPrinted>
  <dcterms:created xsi:type="dcterms:W3CDTF">2012-04-24T09:43:51Z</dcterms:created>
  <dcterms:modified xsi:type="dcterms:W3CDTF">2017-10-31T20:06:30Z</dcterms:modified>
  <cp:category/>
  <cp:version/>
  <cp:contentType/>
  <cp:contentStatus/>
</cp:coreProperties>
</file>