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<sst xmlns="http://schemas.openxmlformats.org/spreadsheetml/2006/main" count="1552" uniqueCount="463">
  <si>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</si>
  <si>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</si>
  <si>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</si>
  <si>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</si>
  <si>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</si>
  <si>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</si>
  <si>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</si>
  <si>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</si>
  <si>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</si>
  <si>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</si>
  <si>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</si>
  <si>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</si>
  <si>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</si>
  <si>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</si>
  <si>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</si>
  <si>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</si>
  <si>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</si>
  <si>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</si>
  <si>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</si>
  <si>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</si>
  <si>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</si>
  <si>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</si>
  <si>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</si>
  <si>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</si>
  <si>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</si>
  <si>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</si>
  <si>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</si>
  <si>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</si>
  <si>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</si>
  <si>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</si>
  <si>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</si>
  <si>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</si>
  <si>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</si>
  <si>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</si>
  <si>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</si>
  <si>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</si>
  <si>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</si>
  <si>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</si>
  <si>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</si>
  <si>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</si>
  <si>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</si>
  <si>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</si>
  <si>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</si>
  <si>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</si>
  <si>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</si>
  <si>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</si>
  <si>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</si>
  <si>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</si>
  <si>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</si>
  <si>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</si>
  <si>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</si>
  <si>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</si>
  <si>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</si>
  <si>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</si>
  <si>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</si>
  <si>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</si>
  <si>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</si>
  <si>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</si>
  <si>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</si>
  <si>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</si>
  <si>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</si>
  <si>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</si>
  <si>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</si>
  <si>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</si>
  <si>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</si>
  <si>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</si>
  <si>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</si>
  <si>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</si>
  <si>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</si>
  <si>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</si>
  <si>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</si>
  <si>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Сессия 8  с системой подсчета "Паттон"</t>
  </si>
  <si>
    <t>28 мая 2019г.</t>
  </si>
  <si>
    <t>Академова В.В.</t>
  </si>
  <si>
    <t>Жук И.В.</t>
  </si>
  <si>
    <t>Бахчаев С.Ю.</t>
  </si>
  <si>
    <t>Овсиенко С.С.</t>
  </si>
  <si>
    <t>Крюкова Э.Г.</t>
  </si>
  <si>
    <t>Ситников А.Ю.</t>
  </si>
  <si>
    <t>Аушев Е.П.</t>
  </si>
  <si>
    <t>Табатадзе М.В.</t>
  </si>
  <si>
    <t>Приведенцев А.Ю.</t>
  </si>
  <si>
    <t>Сидоров А.Ю.</t>
  </si>
  <si>
    <t>Шепеленко Е.А.</t>
  </si>
  <si>
    <t>Обыденов А.Е.</t>
  </si>
  <si>
    <t>Юн И.В.</t>
  </si>
  <si>
    <t>Бакал М.Э.</t>
  </si>
  <si>
    <t>Полянская Н.В.</t>
  </si>
  <si>
    <t>Ануфриев А.Б.</t>
  </si>
  <si>
    <t>Романова А.А.</t>
  </si>
  <si>
    <t>Лотошников В.В.</t>
  </si>
  <si>
    <t>Аушев П.С.</t>
  </si>
  <si>
    <t>Хазанов С.Х.</t>
  </si>
  <si>
    <t>К865</t>
  </si>
  <si>
    <t>965</t>
  </si>
  <si>
    <t>В43</t>
  </si>
  <si>
    <t>В92</t>
  </si>
  <si>
    <t>В32</t>
  </si>
  <si>
    <t>ДВ84</t>
  </si>
  <si>
    <t>Д1062</t>
  </si>
  <si>
    <t>65</t>
  </si>
  <si>
    <t>Т104</t>
  </si>
  <si>
    <t>ТК10</t>
  </si>
  <si>
    <t>Т75</t>
  </si>
  <si>
    <t>Д873</t>
  </si>
  <si>
    <t>Д97</t>
  </si>
  <si>
    <t>732</t>
  </si>
  <si>
    <t>К98</t>
  </si>
  <si>
    <t>ТК104</t>
  </si>
  <si>
    <t>♣A</t>
  </si>
  <si>
    <t>1NT</t>
  </si>
  <si>
    <t>♣4</t>
  </si>
  <si>
    <r>
      <t>♥</t>
    </r>
    <r>
      <rPr>
        <sz val="10"/>
        <rFont val="Arial Cyr"/>
        <family val="2"/>
      </rPr>
      <t>3</t>
    </r>
  </si>
  <si>
    <t>2NT</t>
  </si>
  <si>
    <t>Т73</t>
  </si>
  <si>
    <t>В85</t>
  </si>
  <si>
    <t>ТК962</t>
  </si>
  <si>
    <t>К9</t>
  </si>
  <si>
    <t>105</t>
  </si>
  <si>
    <t>Т732</t>
  </si>
  <si>
    <t>Д53</t>
  </si>
  <si>
    <t>ТД87</t>
  </si>
  <si>
    <t>КВ642</t>
  </si>
  <si>
    <t>Д4</t>
  </si>
  <si>
    <t>В74</t>
  </si>
  <si>
    <t>В42</t>
  </si>
  <si>
    <t>Д98</t>
  </si>
  <si>
    <t>К1096</t>
  </si>
  <si>
    <t>108</t>
  </si>
  <si>
    <t>10653</t>
  </si>
  <si>
    <t>♣6</t>
  </si>
  <si>
    <t>4♠</t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</si>
  <si>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</si>
  <si>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</si>
  <si>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</si>
  <si>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r>
      <t>♥</t>
    </r>
    <r>
      <rPr>
        <sz val="10"/>
        <rFont val="Arial Cyr"/>
        <family val="2"/>
      </rPr>
      <t>6</t>
    </r>
  </si>
  <si>
    <t>3♠</t>
  </si>
  <si>
    <t>ДВ</t>
  </si>
  <si>
    <t>ДВ873</t>
  </si>
  <si>
    <t>Т93</t>
  </si>
  <si>
    <t>Д105</t>
  </si>
  <si>
    <t>Т965</t>
  </si>
  <si>
    <t>5</t>
  </si>
  <si>
    <t>К1052</t>
  </si>
  <si>
    <t>КВ83</t>
  </si>
  <si>
    <t>К</t>
  </si>
  <si>
    <t>К942</t>
  </si>
  <si>
    <t>Д84</t>
  </si>
  <si>
    <t>Т9762</t>
  </si>
  <si>
    <t>1087432</t>
  </si>
  <si>
    <t>Т106</t>
  </si>
  <si>
    <t>В76</t>
  </si>
  <si>
    <t>4</t>
  </si>
  <si>
    <r>
      <t>4</t>
    </r>
    <r>
      <rPr>
        <sz val="10"/>
        <color indexed="10"/>
        <rFont val="Arial Cyr"/>
        <family val="2"/>
      </rPr>
      <t>♥</t>
    </r>
  </si>
  <si>
    <t>♠A</t>
  </si>
  <si>
    <t>♣3</t>
  </si>
  <si>
    <r>
      <t>♥</t>
    </r>
    <r>
      <rPr>
        <sz val="10"/>
        <rFont val="Arial Cyr"/>
        <family val="2"/>
      </rPr>
      <t>5</t>
    </r>
  </si>
  <si>
    <t>ТВ</t>
  </si>
  <si>
    <t>К94</t>
  </si>
  <si>
    <t>Т65</t>
  </si>
  <si>
    <t>Т10865</t>
  </si>
  <si>
    <t>КД108653</t>
  </si>
  <si>
    <t>КД109</t>
  </si>
  <si>
    <t>972</t>
  </si>
  <si>
    <t>ТДВ8762</t>
  </si>
  <si>
    <t>7</t>
  </si>
  <si>
    <t>43</t>
  </si>
  <si>
    <t>53</t>
  </si>
  <si>
    <t>В8432</t>
  </si>
  <si>
    <t>ДВ972</t>
  </si>
  <si>
    <t>♠4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</si>
  <si>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</si>
  <si>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К7632</t>
  </si>
  <si>
    <t>1084</t>
  </si>
  <si>
    <t>42</t>
  </si>
  <si>
    <t>964</t>
  </si>
  <si>
    <t>10854</t>
  </si>
  <si>
    <t>В63</t>
  </si>
  <si>
    <t>Д1097</t>
  </si>
  <si>
    <t>52</t>
  </si>
  <si>
    <t>В9</t>
  </si>
  <si>
    <t>ТКД2</t>
  </si>
  <si>
    <t>ТВ8</t>
  </si>
  <si>
    <t>КД107</t>
  </si>
  <si>
    <t>ТД</t>
  </si>
  <si>
    <t>975</t>
  </si>
  <si>
    <t>К653</t>
  </si>
  <si>
    <t>ТВ83</t>
  </si>
  <si>
    <r>
      <t>♥</t>
    </r>
    <r>
      <rPr>
        <sz val="10"/>
        <rFont val="Arial Cyr"/>
        <family val="2"/>
      </rPr>
      <t>7</t>
    </r>
  </si>
  <si>
    <t>♣5</t>
  </si>
  <si>
    <t>ДВ854</t>
  </si>
  <si>
    <t>Т32</t>
  </si>
  <si>
    <t>Т10963</t>
  </si>
  <si>
    <t>Т1096</t>
  </si>
  <si>
    <t>Д5</t>
  </si>
  <si>
    <t>987532</t>
  </si>
  <si>
    <t>В</t>
  </si>
  <si>
    <t>109874</t>
  </si>
  <si>
    <t>ТВ64</t>
  </si>
  <si>
    <t>К875</t>
  </si>
  <si>
    <t>К732</t>
  </si>
  <si>
    <t>КВ6</t>
  </si>
  <si>
    <t>КД10</t>
  </si>
  <si>
    <t>Д42</t>
  </si>
  <si>
    <r>
      <t>♥</t>
    </r>
    <r>
      <rPr>
        <sz val="10"/>
        <rFont val="Arial Cyr"/>
        <family val="2"/>
      </rPr>
      <t>10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</si>
  <si>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</si>
  <si>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</si>
  <si>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9</t>
    </r>
  </si>
  <si>
    <t>3♣</t>
  </si>
  <si>
    <r>
      <t>♥</t>
    </r>
    <r>
      <rPr>
        <sz val="10"/>
        <rFont val="Arial Cyr"/>
        <family val="2"/>
      </rPr>
      <t>9</t>
    </r>
  </si>
  <si>
    <t>♠5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</si>
  <si>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</si>
  <si>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Т98</t>
  </si>
  <si>
    <t>Т64</t>
  </si>
  <si>
    <t>В10984</t>
  </si>
  <si>
    <t>В1075</t>
  </si>
  <si>
    <t>Д107</t>
  </si>
  <si>
    <t>КВ8</t>
  </si>
  <si>
    <t>ТКД</t>
  </si>
  <si>
    <t>КВ9853</t>
  </si>
  <si>
    <t>75</t>
  </si>
  <si>
    <t>532</t>
  </si>
  <si>
    <t>К632</t>
  </si>
  <si>
    <t>2</t>
  </si>
  <si>
    <t>ТД10962</t>
  </si>
  <si>
    <t>76</t>
  </si>
  <si>
    <t>♣J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</si>
  <si>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</si>
  <si>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</si>
  <si>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t>3NT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</si>
  <si>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</si>
  <si>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</si>
  <si>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♣8</t>
  </si>
  <si>
    <t>К109</t>
  </si>
  <si>
    <t>107432</t>
  </si>
  <si>
    <t>ТК103</t>
  </si>
  <si>
    <t>8642</t>
  </si>
  <si>
    <t>КВ</t>
  </si>
  <si>
    <t>В9762</t>
  </si>
  <si>
    <t>В6</t>
  </si>
  <si>
    <t>Т53</t>
  </si>
  <si>
    <t>Д95</t>
  </si>
  <si>
    <t>ТКД108</t>
  </si>
  <si>
    <t>54</t>
  </si>
  <si>
    <t>ДВ7</t>
  </si>
  <si>
    <t>Т86</t>
  </si>
  <si>
    <t>Д9872</t>
  </si>
  <si>
    <t>♠Q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</si>
  <si>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</si>
  <si>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6</t>
    </r>
  </si>
  <si>
    <t>♠6</t>
  </si>
  <si>
    <r>
      <t>5</t>
    </r>
    <r>
      <rPr>
        <sz val="10"/>
        <color indexed="10"/>
        <rFont val="Arial Cyr"/>
        <family val="2"/>
      </rPr>
      <t>♥</t>
    </r>
  </si>
  <si>
    <t>Д943</t>
  </si>
  <si>
    <t>Т852</t>
  </si>
  <si>
    <t>107</t>
  </si>
  <si>
    <t>КВ5</t>
  </si>
  <si>
    <t>КДВ107</t>
  </si>
  <si>
    <t>ТК62</t>
  </si>
  <si>
    <t>ДВ97</t>
  </si>
  <si>
    <t>Т8</t>
  </si>
  <si>
    <t>943</t>
  </si>
  <si>
    <t>В854</t>
  </si>
  <si>
    <t>108432</t>
  </si>
  <si>
    <t>10762</t>
  </si>
  <si>
    <t>6</t>
  </si>
  <si>
    <t>Д93</t>
  </si>
  <si>
    <r>
      <t>1</t>
    </r>
    <r>
      <rPr>
        <sz val="10"/>
        <color indexed="10"/>
        <rFont val="Arial Cyr"/>
        <family val="2"/>
      </rPr>
      <t>♦</t>
    </r>
  </si>
  <si>
    <t>ТД9</t>
  </si>
  <si>
    <t>106</t>
  </si>
  <si>
    <t>ТК4</t>
  </si>
  <si>
    <t>ТВ1076</t>
  </si>
  <si>
    <t>В10</t>
  </si>
  <si>
    <t>ДВ98</t>
  </si>
  <si>
    <t>Д542</t>
  </si>
  <si>
    <t>К7532</t>
  </si>
  <si>
    <t>ДВ532</t>
  </si>
  <si>
    <t>864</t>
  </si>
  <si>
    <t>К74</t>
  </si>
  <si>
    <t>107653</t>
  </si>
  <si>
    <t>83</t>
  </si>
  <si>
    <r>
      <t>♦</t>
    </r>
    <r>
      <rPr>
        <sz val="10"/>
        <rFont val="Arial Cyr"/>
        <family val="2"/>
      </rPr>
      <t>Q</t>
    </r>
  </si>
  <si>
    <t>ТД6</t>
  </si>
  <si>
    <t>ТК3</t>
  </si>
  <si>
    <t>К76</t>
  </si>
  <si>
    <t>ДВ42</t>
  </si>
  <si>
    <t>953</t>
  </si>
  <si>
    <t>В1072</t>
  </si>
  <si>
    <t>Т1082</t>
  </si>
  <si>
    <t>В10742</t>
  </si>
  <si>
    <t>Д954</t>
  </si>
  <si>
    <t>К8</t>
  </si>
  <si>
    <t>86</t>
  </si>
  <si>
    <t>ДВ93</t>
  </si>
  <si>
    <t>ТК963</t>
  </si>
  <si>
    <t>♣7</t>
  </si>
  <si>
    <t>♣2</t>
  </si>
  <si>
    <t>1NTк</t>
  </si>
  <si>
    <t>К76542</t>
  </si>
  <si>
    <t>В72</t>
  </si>
  <si>
    <t>К10</t>
  </si>
  <si>
    <t>Д108</t>
  </si>
  <si>
    <t>КД64</t>
  </si>
  <si>
    <t>82</t>
  </si>
  <si>
    <t>Т832</t>
  </si>
  <si>
    <t>Т9</t>
  </si>
  <si>
    <t>103</t>
  </si>
  <si>
    <t>ДВ7654</t>
  </si>
  <si>
    <t>В109</t>
  </si>
  <si>
    <t>В3</t>
  </si>
  <si>
    <t>Т985</t>
  </si>
  <si>
    <t>К764</t>
  </si>
  <si>
    <r>
      <t>♥</t>
    </r>
    <r>
      <rPr>
        <sz val="10"/>
        <rFont val="Arial Cyr"/>
        <family val="2"/>
      </rPr>
      <t>K</t>
    </r>
  </si>
  <si>
    <t>3♠к</t>
  </si>
  <si>
    <t>В1076</t>
  </si>
  <si>
    <t>763</t>
  </si>
  <si>
    <t>В1095</t>
  </si>
  <si>
    <t>97</t>
  </si>
  <si>
    <t>ТКД42</t>
  </si>
  <si>
    <t>Д62</t>
  </si>
  <si>
    <t>ДВ62</t>
  </si>
  <si>
    <t>ДВ9842</t>
  </si>
  <si>
    <t>Т</t>
  </si>
  <si>
    <t>1053</t>
  </si>
  <si>
    <t>8</t>
  </si>
  <si>
    <t>К8743</t>
  </si>
  <si>
    <t>ТК84</t>
  </si>
  <si>
    <r>
      <t>♥</t>
    </r>
    <r>
      <rPr>
        <sz val="10"/>
        <rFont val="Arial Cyr"/>
        <family val="2"/>
      </rPr>
      <t>Q</t>
    </r>
  </si>
  <si>
    <t>6NT</t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</si>
  <si>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</si>
  <si>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♦</t>
    </r>
  </si>
  <si>
    <t>♣9</t>
  </si>
  <si>
    <r>
      <t>♦</t>
    </r>
    <r>
      <rPr>
        <sz val="10"/>
        <rFont val="Arial Cyr"/>
        <family val="2"/>
      </rPr>
      <t>A</t>
    </r>
  </si>
  <si>
    <t>6♣</t>
  </si>
  <si>
    <t>9</t>
  </si>
  <si>
    <t>ДВ54</t>
  </si>
  <si>
    <t>КДВ1084</t>
  </si>
  <si>
    <t>К843</t>
  </si>
  <si>
    <t>10982</t>
  </si>
  <si>
    <t>В107652</t>
  </si>
  <si>
    <t>КД7</t>
  </si>
  <si>
    <t>32</t>
  </si>
  <si>
    <t>В1095432</t>
  </si>
  <si>
    <r>
      <t>♥</t>
    </r>
    <r>
      <rPr>
        <sz val="10"/>
        <rFont val="Arial Cyr"/>
        <family val="2"/>
      </rPr>
      <t>J</t>
    </r>
  </si>
  <si>
    <t>♠9</t>
  </si>
  <si>
    <r>
      <t>3</t>
    </r>
    <r>
      <rPr>
        <sz val="10"/>
        <color indexed="10"/>
        <rFont val="Arial Cyr"/>
        <family val="2"/>
      </rPr>
      <t>♥</t>
    </r>
  </si>
  <si>
    <t>94</t>
  </si>
  <si>
    <t>Д</t>
  </si>
  <si>
    <t>КД532</t>
  </si>
  <si>
    <t>ТВ1042</t>
  </si>
  <si>
    <t>ТКВ2</t>
  </si>
  <si>
    <t>Т4</t>
  </si>
  <si>
    <t>Д863</t>
  </si>
  <si>
    <t>865</t>
  </si>
  <si>
    <t>543</t>
  </si>
  <si>
    <t>В106</t>
  </si>
  <si>
    <t>К975</t>
  </si>
  <si>
    <t>ДВ732</t>
  </si>
  <si>
    <t>109876</t>
  </si>
  <si>
    <t>987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</si>
  <si>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</si>
  <si>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</si>
  <si>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♦</t>
    </r>
  </si>
  <si>
    <t>1087</t>
  </si>
  <si>
    <t>9762</t>
  </si>
  <si>
    <t>74</t>
  </si>
  <si>
    <t>КДВ83</t>
  </si>
  <si>
    <t>96</t>
  </si>
  <si>
    <t>В73</t>
  </si>
  <si>
    <t>ТДВ62</t>
  </si>
  <si>
    <t>ТД2</t>
  </si>
  <si>
    <t>КВ10853</t>
  </si>
  <si>
    <t>10985</t>
  </si>
  <si>
    <t>Т876543</t>
  </si>
  <si>
    <t>Т87</t>
  </si>
  <si>
    <t>ТК1072</t>
  </si>
  <si>
    <t>В542</t>
  </si>
  <si>
    <t>В8</t>
  </si>
  <si>
    <t>КД92</t>
  </si>
  <si>
    <t>Д10963</t>
  </si>
  <si>
    <t>84</t>
  </si>
  <si>
    <t>Д96543</t>
  </si>
  <si>
    <t>В1073</t>
  </si>
  <si>
    <r>
      <t>♥</t>
    </r>
    <r>
      <rPr>
        <sz val="10"/>
        <rFont val="Arial Cyr"/>
        <family val="2"/>
      </rPr>
      <t>2</t>
    </r>
  </si>
  <si>
    <t>5♠</t>
  </si>
  <si>
    <t>♣K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</si>
  <si>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</si>
  <si>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</si>
  <si>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t>ТД972</t>
  </si>
  <si>
    <t>ТК54</t>
  </si>
  <si>
    <t>ТВ9</t>
  </si>
  <si>
    <t>ДВ92</t>
  </si>
  <si>
    <t>К54</t>
  </si>
  <si>
    <t>ТК9853</t>
  </si>
  <si>
    <t>К6</t>
  </si>
  <si>
    <t>63</t>
  </si>
  <si>
    <t>Д104</t>
  </si>
  <si>
    <t>В84</t>
  </si>
  <si>
    <t>Д632</t>
  </si>
  <si>
    <t>6♠</t>
  </si>
  <si>
    <t>=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</si>
  <si>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</si>
  <si>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</si>
  <si>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</si>
  <si>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</si>
  <si>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</si>
  <si>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</si>
  <si>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</si>
  <si>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</si>
  <si>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</si>
  <si>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</si>
  <si>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</si>
  <si>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</si>
  <si>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</si>
  <si>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</si>
  <si>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</si>
  <si>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</si>
  <si>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</si>
  <si>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</si>
  <si>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</si>
  <si>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</si>
  <si>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</si>
  <si>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</si>
  <si>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</si>
  <si>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</si>
  <si>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</si>
  <si>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</si>
  <si>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-620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</si>
  <si>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</si>
  <si>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</si>
  <si>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</si>
  <si>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</si>
  <si>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</si>
  <si>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</si>
  <si>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</si>
  <si>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</si>
  <si>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</si>
  <si>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</si>
  <si>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</si>
  <si>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</si>
  <si>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</si>
  <si>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</si>
  <si>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</si>
  <si>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</si>
  <si>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</si>
  <si>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</si>
  <si>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</si>
  <si>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</si>
  <si>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</si>
  <si>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</si>
  <si>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</si>
  <si>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</si>
  <si>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</si>
  <si>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-1510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</si>
  <si>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</si>
  <si>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</si>
  <si>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</si>
  <si>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</si>
  <si>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</si>
  <si>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</si>
  <si>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</si>
  <si>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</si>
  <si>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</si>
  <si>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+660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</si>
</sst>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4" fontId="2" fillId="0" borderId="0" xfId="58" applyNumberFormat="1" applyFont="1">
      <alignment/>
      <protection/>
    </xf>
    <xf numFmtId="4" fontId="2" fillId="0" borderId="0" xfId="57" applyNumberFormat="1" applyFont="1">
      <alignment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1" fontId="2" fillId="0" borderId="14" xfId="54" applyNumberFormat="1" applyFont="1" applyBorder="1" applyAlignment="1">
      <alignment horizontal="center"/>
      <protection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0" fontId="9" fillId="33" borderId="11" xfId="58" applyFont="1" applyFill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18.87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2539062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71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41" t="s">
        <v>72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10</v>
      </c>
      <c r="H3" s="53" t="s">
        <v>47</v>
      </c>
      <c r="J3" s="93"/>
    </row>
    <row r="4" spans="1:10" s="43" customFormat="1" ht="12.75">
      <c r="A4" s="46"/>
      <c r="B4" s="46"/>
      <c r="C4" s="46"/>
      <c r="D4" s="46"/>
      <c r="E4" s="45" t="s">
        <v>39</v>
      </c>
      <c r="F4" s="45">
        <v>18</v>
      </c>
      <c r="H4" s="54">
        <v>144</v>
      </c>
      <c r="J4" s="93">
        <v>18</v>
      </c>
    </row>
    <row r="5" spans="1:9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</row>
    <row r="6" spans="1:9" ht="12.75">
      <c r="A6" s="162">
        <v>1</v>
      </c>
      <c r="B6" s="67">
        <v>8</v>
      </c>
      <c r="C6" s="35" t="s">
        <v>87</v>
      </c>
      <c r="D6" s="36" t="s">
        <v>88</v>
      </c>
      <c r="E6" s="50">
        <v>3.5</v>
      </c>
      <c r="F6" s="92">
        <f>SUMIF(Гандикап!A:A,B6,Гандикап!E:E)+SUMIF(Гандикап!A:A,B6,Гандикап!F:F)</f>
        <v>38</v>
      </c>
      <c r="G6" s="51">
        <f>SUMIF(Расклады!$C:$C,$B6,Расклады!A:A)+SUMIF(Расклады!$J:$J,$B6,Расклады!L:L)+SUMIF(Расклады!$P:$P,$B6,Расклады!N:N)+SUMIF(Расклады!$W:$W,$B6,Расклады!Y:Y)</f>
        <v>31.9375</v>
      </c>
      <c r="H6" s="91">
        <f>(SUMIF(Расклады!$C:$C,$B6,Расклады!B:B)+SUMIF(Расклады!$J:$J,$B6,Расклады!K:K)+SUMIF(Расклады!$P:$P,$B6,Расклады!O:O)+SUMIF(Расклады!$W:$W,$B6,Расклады!X:X))/$H$4</f>
        <v>0.6388888888888888</v>
      </c>
      <c r="I6" s="57">
        <v>8</v>
      </c>
    </row>
    <row r="7" spans="1:9" ht="12.75">
      <c r="A7" s="162">
        <v>2</v>
      </c>
      <c r="B7" s="67">
        <v>7</v>
      </c>
      <c r="C7" s="35" t="s">
        <v>85</v>
      </c>
      <c r="D7" s="36" t="s">
        <v>86</v>
      </c>
      <c r="E7" s="50">
        <v>1</v>
      </c>
      <c r="F7" s="92">
        <f>SUMIF(Гандикап!A:A,B7,Гандикап!E:E)+SUMIF(Гандикап!A:A,B7,Гандикап!F:F)</f>
        <v>35</v>
      </c>
      <c r="G7" s="51">
        <f>SUMIF(Расклады!$C:$C,$B7,Расклады!A:A)+SUMIF(Расклады!$J:$J,$B7,Расклады!L:L)+SUMIF(Расклады!$P:$P,$B7,Расклады!N:N)+SUMIF(Расклады!$W:$W,$B7,Расклады!Y:Y)</f>
        <v>23.5</v>
      </c>
      <c r="H7" s="91">
        <f>(SUMIF(Расклады!$C:$C,$B7,Расклады!B:B)+SUMIF(Расклады!$J:$J,$B7,Расклады!K:K)+SUMIF(Расклады!$P:$P,$B7,Расклады!O:O)+SUMIF(Расклады!$W:$W,$B7,Расклады!X:X))/$H$4</f>
        <v>0.6111111111111112</v>
      </c>
      <c r="I7" s="57">
        <v>3</v>
      </c>
    </row>
    <row r="8" spans="1:9" ht="12.75">
      <c r="A8" s="162">
        <v>3</v>
      </c>
      <c r="B8" s="163">
        <v>5</v>
      </c>
      <c r="C8" s="35" t="s">
        <v>81</v>
      </c>
      <c r="D8" s="36" t="s">
        <v>82</v>
      </c>
      <c r="E8" s="50">
        <v>1</v>
      </c>
      <c r="F8" s="92">
        <f>SUMIF(Гандикап!A:A,B8,Гандикап!E:E)+SUMIF(Гандикап!A:A,B8,Гандикап!F:F)</f>
        <v>33</v>
      </c>
      <c r="G8" s="51">
        <f>SUMIF(Расклады!$C:$C,$B8,Расклады!A:A)+SUMIF(Расклады!$J:$J,$B8,Расклады!L:L)+SUMIF(Расклады!$P:$P,$B8,Расклады!N:N)+SUMIF(Расклады!$W:$W,$B8,Расклады!Y:Y)</f>
        <v>19.8125</v>
      </c>
      <c r="H8" s="91">
        <f>(SUMIF(Расклады!$C:$C,$B8,Расклады!B:B)+SUMIF(Расклады!$J:$J,$B8,Расклады!K:K)+SUMIF(Расклады!$P:$P,$B8,Расклады!O:O)+SUMIF(Расклады!$W:$W,$B8,Расклады!X:X))/$H$4</f>
        <v>0.5972222222222222</v>
      </c>
      <c r="I8" s="57">
        <v>1</v>
      </c>
    </row>
    <row r="9" spans="1:9" ht="12.75">
      <c r="A9" s="162">
        <v>4</v>
      </c>
      <c r="B9" s="67">
        <v>1</v>
      </c>
      <c r="C9" s="35" t="s">
        <v>73</v>
      </c>
      <c r="D9" s="36" t="s">
        <v>74</v>
      </c>
      <c r="E9" s="50">
        <v>0.5</v>
      </c>
      <c r="F9" s="92">
        <f>SUMIF(Гандикап!A:A,B9,Гандикап!E:E)+SUMIF(Гандикап!A:A,B9,Гандикап!F:F)</f>
        <v>27.5</v>
      </c>
      <c r="G9" s="51">
        <f>SUMIF(Расклады!$C:$C,$B9,Расклады!A:A)+SUMIF(Расклады!$J:$J,$B9,Расклады!L:L)+SUMIF(Расклады!$P:$P,$B9,Расклады!N:N)+SUMIF(Расклады!$W:$W,$B9,Расклады!Y:Y)</f>
        <v>13.9375</v>
      </c>
      <c r="H9" s="91">
        <f>(SUMIF(Расклады!$C:$C,$B9,Расклады!B:B)+SUMIF(Расклады!$J:$J,$B9,Расклады!K:K)+SUMIF(Расклады!$P:$P,$B9,Расклады!O:O)+SUMIF(Расклады!$W:$W,$B9,Расклады!X:X))/$H$4</f>
        <v>0.5069444444444444</v>
      </c>
      <c r="I9" s="57">
        <v>1</v>
      </c>
    </row>
    <row r="10" spans="1:9" ht="12.75">
      <c r="A10" s="162">
        <v>5</v>
      </c>
      <c r="B10" s="67">
        <v>10</v>
      </c>
      <c r="C10" s="35" t="s">
        <v>91</v>
      </c>
      <c r="D10" s="36" t="s">
        <v>92</v>
      </c>
      <c r="E10" s="50">
        <v>1.5</v>
      </c>
      <c r="F10" s="92">
        <f>SUMIF(Гандикап!A:A,B10,Гандикап!E:E)+SUMIF(Гандикап!A:A,B10,Гандикап!F:F)</f>
        <v>24.5</v>
      </c>
      <c r="G10" s="51">
        <f>SUMIF(Расклады!$C:$C,$B10,Расклады!A:A)+SUMIF(Расклады!$J:$J,$B10,Расклады!L:L)+SUMIF(Расклады!$P:$P,$B10,Расклады!N:N)+SUMIF(Расклады!$W:$W,$B10,Расклады!Y:Y)</f>
        <v>-1.75</v>
      </c>
      <c r="H10" s="91">
        <f>(SUMIF(Расклады!$C:$C,$B10,Расклады!B:B)+SUMIF(Расклады!$J:$J,$B10,Расклады!K:K)+SUMIF(Расклады!$P:$P,$B10,Расклады!O:O)+SUMIF(Расклады!$W:$W,$B10,Расклады!X:X))/$H$4</f>
        <v>0.4583333333333333</v>
      </c>
      <c r="I10" s="32"/>
    </row>
    <row r="11" spans="1:9" ht="12.75">
      <c r="A11" s="162">
        <v>6</v>
      </c>
      <c r="B11" s="67">
        <v>4</v>
      </c>
      <c r="C11" s="35" t="s">
        <v>79</v>
      </c>
      <c r="D11" s="36" t="s">
        <v>80</v>
      </c>
      <c r="E11" s="50">
        <v>3</v>
      </c>
      <c r="F11" s="92">
        <f>SUMIF(Гандикап!A:A,B11,Гандикап!E:E)+SUMIF(Гандикап!A:A,B11,Гандикап!F:F)</f>
        <v>24</v>
      </c>
      <c r="G11" s="51">
        <f>SUMIF(Расклады!$C:$C,$B11,Расклады!A:A)+SUMIF(Расклады!$J:$J,$B11,Расклады!L:L)+SUMIF(Расклады!$P:$P,$B11,Расклады!N:N)+SUMIF(Расклады!$W:$W,$B11,Расклады!Y:Y)</f>
        <v>-25.375</v>
      </c>
      <c r="H11" s="91">
        <f>(SUMIF(Расклады!$C:$C,$B11,Расклады!B:B)+SUMIF(Расклады!$J:$J,$B11,Расклады!K:K)+SUMIF(Расклады!$P:$P,$B11,Расклады!O:O)+SUMIF(Расклады!$W:$W,$B11,Расклады!X:X))/$H$4</f>
        <v>0.4375</v>
      </c>
      <c r="I11" s="52"/>
    </row>
    <row r="12" spans="1:9" ht="12.75">
      <c r="A12" s="162">
        <v>7</v>
      </c>
      <c r="B12" s="163">
        <v>2</v>
      </c>
      <c r="C12" s="35" t="s">
        <v>75</v>
      </c>
      <c r="D12" s="36" t="s">
        <v>76</v>
      </c>
      <c r="E12" s="50">
        <v>2.5</v>
      </c>
      <c r="F12" s="92">
        <f>SUMIF(Гандикап!A:A,B12,Гандикап!E:E)+SUMIF(Гандикап!A:A,B12,Гандикап!F:F)</f>
        <v>23.5</v>
      </c>
      <c r="G12" s="51">
        <f>SUMIF(Расклады!$C:$C,$B12,Расклады!A:A)+SUMIF(Расклады!$J:$J,$B12,Расклады!L:L)+SUMIF(Расклады!$P:$P,$B12,Расклады!N:N)+SUMIF(Расклады!$W:$W,$B12,Расклады!Y:Y)</f>
        <v>0.875</v>
      </c>
      <c r="H12" s="91">
        <f>(SUMIF(Расклады!$C:$C,$B12,Расклады!B:B)+SUMIF(Расклады!$J:$J,$B12,Расклады!K:K)+SUMIF(Расклады!$P:$P,$B12,Расклады!O:O)+SUMIF(Расклады!$W:$W,$B12,Расклады!X:X))/$H$4</f>
        <v>0.4375</v>
      </c>
      <c r="I12" s="57"/>
    </row>
    <row r="13" spans="1:9" ht="12.75">
      <c r="A13" s="162">
        <v>8</v>
      </c>
      <c r="B13" s="67">
        <v>3</v>
      </c>
      <c r="C13" s="35" t="s">
        <v>77</v>
      </c>
      <c r="D13" s="36" t="s">
        <v>78</v>
      </c>
      <c r="E13" s="50">
        <v>1</v>
      </c>
      <c r="F13" s="92">
        <f>SUMIF(Гандикап!A:A,B13,Гандикап!E:E)+SUMIF(Гандикап!A:A,B13,Гандикап!F:F)</f>
        <v>22</v>
      </c>
      <c r="G13" s="51">
        <f>SUMIF(Расклады!$C:$C,$B13,Расклады!A:A)+SUMIF(Расклады!$J:$J,$B13,Расклады!L:L)+SUMIF(Расклады!$P:$P,$B13,Расклады!N:N)+SUMIF(Расклады!$W:$W,$B13,Расклады!Y:Y)</f>
        <v>-30.3125</v>
      </c>
      <c r="H13" s="91">
        <f>(SUMIF(Расклады!$C:$C,$B13,Расклады!B:B)+SUMIF(Расклады!$J:$J,$B13,Расклады!K:K)+SUMIF(Расклады!$P:$P,$B13,Расклады!O:O)+SUMIF(Расклады!$W:$W,$B13,Расклады!X:X))/$H$4</f>
        <v>0.4583333333333333</v>
      </c>
      <c r="I13" s="52"/>
    </row>
    <row r="14" spans="1:9" ht="12.75">
      <c r="A14" s="162" t="s">
        <v>399</v>
      </c>
      <c r="B14" s="67">
        <v>6</v>
      </c>
      <c r="C14" s="35" t="s">
        <v>83</v>
      </c>
      <c r="D14" s="36" t="s">
        <v>84</v>
      </c>
      <c r="E14" s="50">
        <v>1.5</v>
      </c>
      <c r="F14" s="92">
        <f>SUMIF(Гандикап!A:A,B14,Гандикап!E:E)+SUMIF(Гандикап!A:A,B14,Гандикап!F:F)</f>
        <v>22</v>
      </c>
      <c r="G14" s="51">
        <f>SUMIF(Расклады!$C:$C,$B14,Расклады!A:A)+SUMIF(Расклады!$J:$J,$B14,Расклады!L:L)+SUMIF(Расклады!$P:$P,$B14,Расклады!N:N)+SUMIF(Расклады!$W:$W,$B14,Расклады!Y:Y)</f>
        <v>-20.8125</v>
      </c>
      <c r="H14" s="91">
        <f>(SUMIF(Расклады!$C:$C,$B14,Расклады!B:B)+SUMIF(Расклады!$J:$J,$B14,Расклады!K:K)+SUMIF(Расклады!$P:$P,$B14,Расклады!O:O)+SUMIF(Расклады!$W:$W,$B14,Расклады!X:X))/$H$4</f>
        <v>0.4583333333333333</v>
      </c>
      <c r="I14" s="52"/>
    </row>
    <row r="15" spans="1:8" ht="12.75">
      <c r="A15" s="162">
        <v>10</v>
      </c>
      <c r="B15" s="67">
        <v>9</v>
      </c>
      <c r="C15" s="35" t="s">
        <v>89</v>
      </c>
      <c r="D15" s="36" t="s">
        <v>90</v>
      </c>
      <c r="E15" s="50">
        <v>2</v>
      </c>
      <c r="F15" s="92">
        <f>SUMIF(Гандикап!A:A,B15,Гандикап!E:E)+SUMIF(Гандикап!A:A,B15,Гандикап!F:F)</f>
        <v>20.5</v>
      </c>
      <c r="G15" s="51">
        <f>SUMIF(Расклады!$C:$C,$B15,Расклады!A:A)+SUMIF(Расклады!$J:$J,$B15,Расклады!L:L)+SUMIF(Расклады!$P:$P,$B15,Расклады!N:N)+SUMIF(Расклады!$W:$W,$B15,Расклады!Y:Y)</f>
        <v>-11.8125</v>
      </c>
      <c r="H15" s="91">
        <f>(SUMIF(Расклады!$C:$C,$B15,Расклады!B:B)+SUMIF(Расклады!$J:$J,$B15,Расклады!K:K)+SUMIF(Расклады!$P:$P,$B15,Расклады!O:O)+SUMIF(Расклады!$W:$W,$B15,Расклады!X:X))/$H$4</f>
        <v>0.3958333333333333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f>Пары!F3</f>
        <v>10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-1.125</v>
      </c>
      <c r="D3" s="76">
        <f>COUNTIF(Расклады!Z:AC,A3&amp;"+"&amp;B3)+COUNTIF(Расклады!Z:AC,B3&amp;"+"&amp;A3)</f>
        <v>2</v>
      </c>
      <c r="E3" s="79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2</v>
      </c>
      <c r="G3" s="43"/>
      <c r="H3" s="58"/>
    </row>
    <row r="4" spans="1:6" ht="12.75">
      <c r="A4" s="67">
        <f>IF(B4=1,A3+1,IF(B4="---","---",A3))</f>
        <v>1</v>
      </c>
      <c r="B4" s="80">
        <f aca="true" t="shared" si="0" ref="B4:B33">IF(B3="---","---",IF(AND(A3=A$1,B3+1=A$1),"---",IF(B3=A$1,1,IF(B3+1=A3,B3+2,B3+1))))</f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-3.9375</v>
      </c>
      <c r="D4" s="76">
        <f>COUNTIF(Расклады!Z:AC,A4&amp;"+"&amp;B4)+COUNTIF(Расклады!Z:AC,B4&amp;"+"&amp;A4)</f>
        <v>2</v>
      </c>
      <c r="E4" s="79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0.5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0</v>
      </c>
    </row>
    <row r="5" spans="1:6" ht="12.75">
      <c r="A5" s="67">
        <f aca="true" t="shared" si="1" ref="A5:A68">IF(B5=1,A4+1,IF(B5="---","---",A4))</f>
        <v>1</v>
      </c>
      <c r="B5" s="80">
        <f t="shared" si="0"/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1.125</v>
      </c>
      <c r="D5" s="76">
        <f>COUNTIF(Расклады!Z:AC,A5&amp;"+"&amp;B5)+COUNTIF(Расклады!Z:AC,B5&amp;"+"&amp;A5)</f>
        <v>2</v>
      </c>
      <c r="E5" s="79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2</v>
      </c>
    </row>
    <row r="6" spans="1:6" ht="12.75">
      <c r="A6" s="67">
        <f t="shared" si="1"/>
        <v>1</v>
      </c>
      <c r="B6" s="80">
        <f t="shared" si="0"/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1.4375</v>
      </c>
      <c r="D6" s="76">
        <f>COUNTIF(Расклады!Z:AC,A6&amp;"+"&amp;B6)+COUNTIF(Расклады!Z:AC,B6&amp;"+"&amp;A6)</f>
        <v>2</v>
      </c>
      <c r="E6" s="79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2</v>
      </c>
    </row>
    <row r="7" spans="1:7" ht="12.75">
      <c r="A7" s="67">
        <f t="shared" si="1"/>
        <v>1</v>
      </c>
      <c r="B7" s="80">
        <f t="shared" si="0"/>
        <v>6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7.375</v>
      </c>
      <c r="D7" s="76">
        <f>COUNTIF(Расклады!Z:AC,A7&amp;"+"&amp;B7)+COUNTIF(Расклады!Z:AC,B7&amp;"+"&amp;A7)</f>
        <v>2</v>
      </c>
      <c r="E7" s="79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2</v>
      </c>
      <c r="G7" s="77"/>
    </row>
    <row r="8" spans="1:6" ht="12.75">
      <c r="A8" s="67">
        <f t="shared" si="1"/>
        <v>1</v>
      </c>
      <c r="B8" s="80">
        <f t="shared" si="0"/>
        <v>7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1.375</v>
      </c>
      <c r="D8" s="76">
        <f>COUNTIF(Расклады!Z:AC,A8&amp;"+"&amp;B8)+COUNTIF(Расклады!Z:AC,B8&amp;"+"&amp;A8)</f>
        <v>2</v>
      </c>
      <c r="E8" s="79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3</v>
      </c>
    </row>
    <row r="9" spans="1:6" ht="12.75">
      <c r="A9" s="67">
        <f t="shared" si="1"/>
        <v>1</v>
      </c>
      <c r="B9" s="80">
        <f t="shared" si="0"/>
        <v>8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9.1875</v>
      </c>
      <c r="D9" s="76">
        <f>COUNTIF(Расклады!Z:AC,A9&amp;"+"&amp;B9)+COUNTIF(Расклады!Z:AC,B9&amp;"+"&amp;A9)</f>
        <v>2</v>
      </c>
      <c r="E9" s="79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3</v>
      </c>
    </row>
    <row r="10" spans="1:6" ht="12.75">
      <c r="A10" s="67">
        <f t="shared" si="1"/>
        <v>1</v>
      </c>
      <c r="B10" s="80">
        <f t="shared" si="0"/>
        <v>9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-2.9375</v>
      </c>
      <c r="D10" s="76">
        <f>COUNTIF(Расклады!Z:AC,A10&amp;"+"&amp;B10)+COUNTIF(Расклады!Z:AC,B10&amp;"+"&amp;A10)</f>
        <v>2</v>
      </c>
      <c r="E10" s="79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1</v>
      </c>
    </row>
    <row r="11" spans="1:6" ht="12.75">
      <c r="A11" s="67">
        <f t="shared" si="1"/>
        <v>1</v>
      </c>
      <c r="B11" s="80">
        <f t="shared" si="0"/>
        <v>10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1.4375</v>
      </c>
      <c r="D11" s="76">
        <f>COUNTIF(Расклады!Z:AC,A11&amp;"+"&amp;B11)+COUNTIF(Расклады!Z:AC,B11&amp;"+"&amp;A11)</f>
        <v>2</v>
      </c>
      <c r="E11" s="79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1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2</v>
      </c>
    </row>
    <row r="12" spans="1:6" ht="12.75">
      <c r="A12" s="67">
        <f t="shared" si="1"/>
        <v>2</v>
      </c>
      <c r="B12" s="80">
        <f t="shared" si="0"/>
        <v>1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1.125</v>
      </c>
      <c r="D12" s="76">
        <f>COUNTIF(Расклады!Z:AC,A12&amp;"+"&amp;B12)+COUNTIF(Расклады!Z:AC,B12&amp;"+"&amp;A12)</f>
        <v>2</v>
      </c>
      <c r="E12" s="79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1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2</v>
      </c>
    </row>
    <row r="13" spans="1:6" ht="12.75">
      <c r="A13" s="67">
        <f t="shared" si="1"/>
        <v>2</v>
      </c>
      <c r="B13" s="80">
        <f t="shared" si="0"/>
        <v>3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8.1875</v>
      </c>
      <c r="D13" s="76">
        <f>COUNTIF(Расклады!Z:AC,A13&amp;"+"&amp;B13)+COUNTIF(Расклады!Z:AC,B13&amp;"+"&amp;A13)</f>
        <v>2</v>
      </c>
      <c r="E13" s="79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2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2</v>
      </c>
    </row>
    <row r="14" spans="1:6" ht="12.75">
      <c r="A14" s="67">
        <f t="shared" si="1"/>
        <v>2</v>
      </c>
      <c r="B14" s="80">
        <f t="shared" si="0"/>
        <v>4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-3.625</v>
      </c>
      <c r="D14" s="76">
        <f>COUNTIF(Расклады!Z:AC,A14&amp;"+"&amp;B14)+COUNTIF(Расклады!Z:AC,B14&amp;"+"&amp;A14)</f>
        <v>2</v>
      </c>
      <c r="E14" s="79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0.5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1</v>
      </c>
    </row>
    <row r="15" spans="1:6" ht="12.75">
      <c r="A15" s="67">
        <f t="shared" si="1"/>
        <v>2</v>
      </c>
      <c r="B15" s="80">
        <f t="shared" si="0"/>
        <v>5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-3.125</v>
      </c>
      <c r="D15" s="76">
        <f>COUNTIF(Расклады!Z:AC,A15&amp;"+"&amp;B15)+COUNTIF(Расклады!Z:AC,B15&amp;"+"&amp;A15)</f>
        <v>2</v>
      </c>
      <c r="E15" s="79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0.5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1</v>
      </c>
    </row>
    <row r="16" spans="1:6" ht="12.75">
      <c r="A16" s="67">
        <f t="shared" si="1"/>
        <v>2</v>
      </c>
      <c r="B16" s="80">
        <f t="shared" si="0"/>
        <v>6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10</v>
      </c>
      <c r="D16" s="76">
        <f>COUNTIF(Расклады!Z:AC,A16&amp;"+"&amp;B16)+COUNTIF(Расклады!Z:AC,B16&amp;"+"&amp;A16)</f>
        <v>2</v>
      </c>
      <c r="E16" s="79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2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4</v>
      </c>
    </row>
    <row r="17" spans="1:6" ht="12.75">
      <c r="A17" s="67">
        <f t="shared" si="1"/>
        <v>2</v>
      </c>
      <c r="B17" s="80">
        <f t="shared" si="0"/>
        <v>7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-6.5625</v>
      </c>
      <c r="D17" s="76">
        <f>COUNTIF(Расклады!Z:AC,A17&amp;"+"&amp;B17)+COUNTIF(Расклады!Z:AC,B17&amp;"+"&amp;A17)</f>
        <v>2</v>
      </c>
      <c r="E17" s="79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0.5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0</v>
      </c>
    </row>
    <row r="18" spans="1:6" ht="12.75">
      <c r="A18" s="67">
        <f t="shared" si="1"/>
        <v>2</v>
      </c>
      <c r="B18" s="80">
        <f t="shared" si="0"/>
        <v>8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-7.6875</v>
      </c>
      <c r="D18" s="76">
        <f>COUNTIF(Расклады!Z:AC,A18&amp;"+"&amp;B18)+COUNTIF(Расклады!Z:AC,B18&amp;"+"&amp;A18)</f>
        <v>2</v>
      </c>
      <c r="E18" s="79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0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0</v>
      </c>
    </row>
    <row r="19" spans="1:6" ht="12.75">
      <c r="A19" s="67">
        <f t="shared" si="1"/>
        <v>2</v>
      </c>
      <c r="B19" s="80">
        <f t="shared" si="0"/>
        <v>9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2.6875</v>
      </c>
      <c r="D19" s="76">
        <f>COUNTIF(Расклады!Z:AC,A19&amp;"+"&amp;B19)+COUNTIF(Расклады!Z:AC,B19&amp;"+"&amp;A19)</f>
        <v>2</v>
      </c>
      <c r="E19" s="79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1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3</v>
      </c>
    </row>
    <row r="20" spans="1:6" ht="12.75">
      <c r="A20" s="67">
        <f t="shared" si="1"/>
        <v>2</v>
      </c>
      <c r="B20" s="80">
        <f t="shared" si="0"/>
        <v>10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-0.125</v>
      </c>
      <c r="D20" s="76">
        <f>COUNTIF(Расклады!Z:AC,A20&amp;"+"&amp;B20)+COUNTIF(Расклады!Z:AC,B20&amp;"+"&amp;A20)</f>
        <v>2</v>
      </c>
      <c r="E20" s="79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7">
        <f t="shared" si="1"/>
        <v>3</v>
      </c>
      <c r="B21" s="80">
        <f t="shared" si="0"/>
        <v>1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3.9375</v>
      </c>
      <c r="D21" s="76">
        <f>COUNTIF(Расклады!Z:AC,A21&amp;"+"&amp;B21)+COUNTIF(Расклады!Z:AC,B21&amp;"+"&amp;A21)</f>
        <v>2</v>
      </c>
      <c r="E21" s="79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1.5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4</v>
      </c>
    </row>
    <row r="22" spans="1:6" ht="12.75">
      <c r="A22" s="67">
        <f t="shared" si="1"/>
        <v>3</v>
      </c>
      <c r="B22" s="80">
        <f t="shared" si="0"/>
        <v>2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-8.1875</v>
      </c>
      <c r="D22" s="76">
        <f>COUNTIF(Расклады!Z:AC,A22&amp;"+"&amp;B22)+COUNTIF(Расклады!Z:AC,B22&amp;"+"&amp;A22)</f>
        <v>2</v>
      </c>
      <c r="E22" s="79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0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2</v>
      </c>
    </row>
    <row r="23" spans="1:6" ht="12.75">
      <c r="A23" s="67">
        <f t="shared" si="1"/>
        <v>3</v>
      </c>
      <c r="B23" s="80">
        <f t="shared" si="0"/>
        <v>4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-0.75</v>
      </c>
      <c r="D23" s="76">
        <f>COUNTIF(Расклады!Z:AC,A23&amp;"+"&amp;B23)+COUNTIF(Расклады!Z:AC,B23&amp;"+"&amp;A23)</f>
        <v>2</v>
      </c>
      <c r="E23" s="79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1</v>
      </c>
    </row>
    <row r="24" spans="1:6" ht="12.75">
      <c r="A24" s="67">
        <f t="shared" si="1"/>
        <v>3</v>
      </c>
      <c r="B24" s="80">
        <f t="shared" si="0"/>
        <v>5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-1.5</v>
      </c>
      <c r="D24" s="76">
        <f>COUNTIF(Расклады!Z:AC,A24&amp;"+"&amp;B24)+COUNTIF(Расклады!Z:AC,B24&amp;"+"&amp;A24)</f>
        <v>2</v>
      </c>
      <c r="E24" s="79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2</v>
      </c>
    </row>
    <row r="25" spans="1:6" ht="12.75">
      <c r="A25" s="67">
        <f t="shared" si="1"/>
        <v>3</v>
      </c>
      <c r="B25" s="80">
        <f t="shared" si="0"/>
        <v>6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1.0625</v>
      </c>
      <c r="D25" s="76">
        <f>COUNTIF(Расклады!Z:AC,A25&amp;"+"&amp;B25)+COUNTIF(Расклады!Z:AC,B25&amp;"+"&amp;A25)</f>
        <v>2</v>
      </c>
      <c r="E25" s="79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2</v>
      </c>
    </row>
    <row r="26" spans="1:6" ht="12.75">
      <c r="A26" s="67">
        <f t="shared" si="1"/>
        <v>3</v>
      </c>
      <c r="B26" s="80">
        <f t="shared" si="0"/>
        <v>7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-6.875</v>
      </c>
      <c r="D26" s="76">
        <f>COUNTIF(Расклады!Z:AC,A26&amp;"+"&amp;B26)+COUNTIF(Расклады!Z:AC,B26&amp;"+"&amp;A26)</f>
        <v>2</v>
      </c>
      <c r="E26" s="79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0.5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1</v>
      </c>
    </row>
    <row r="27" spans="1:6" ht="12.75">
      <c r="A27" s="67">
        <f t="shared" si="1"/>
        <v>3</v>
      </c>
      <c r="B27" s="80">
        <f t="shared" si="0"/>
        <v>8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-8.25</v>
      </c>
      <c r="D27" s="76">
        <f>COUNTIF(Расклады!Z:AC,A27&amp;"+"&amp;B27)+COUNTIF(Расклады!Z:AC,B27&amp;"+"&amp;A27)</f>
        <v>2</v>
      </c>
      <c r="E27" s="79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0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1</v>
      </c>
    </row>
    <row r="28" spans="1:6" ht="12.75">
      <c r="A28" s="67">
        <f t="shared" si="1"/>
        <v>3</v>
      </c>
      <c r="B28" s="80">
        <f t="shared" si="0"/>
        <v>9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-9.3125</v>
      </c>
      <c r="D28" s="76">
        <f>COUNTIF(Расклады!Z:AC,A28&amp;"+"&amp;B28)+COUNTIF(Расклады!Z:AC,B28&amp;"+"&amp;A28)</f>
        <v>2</v>
      </c>
      <c r="E28" s="79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1</v>
      </c>
    </row>
    <row r="29" spans="1:6" ht="12.75">
      <c r="A29" s="67">
        <f t="shared" si="1"/>
        <v>3</v>
      </c>
      <c r="B29" s="80">
        <f t="shared" si="0"/>
        <v>10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-0.4375</v>
      </c>
      <c r="D29" s="76">
        <f>COUNTIF(Расклады!Z:AC,A29&amp;"+"&amp;B29)+COUNTIF(Расклады!Z:AC,B29&amp;"+"&amp;A29)</f>
        <v>2</v>
      </c>
      <c r="E29" s="79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2</v>
      </c>
    </row>
    <row r="30" spans="1:6" ht="12.75">
      <c r="A30" s="67">
        <f t="shared" si="1"/>
        <v>4</v>
      </c>
      <c r="B30" s="80">
        <f t="shared" si="0"/>
        <v>1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-1.125</v>
      </c>
      <c r="D30" s="76">
        <f>COUNTIF(Расклады!Z:AC,A30&amp;"+"&amp;B30)+COUNTIF(Расклады!Z:AC,B30&amp;"+"&amp;A30)</f>
        <v>2</v>
      </c>
      <c r="E30" s="79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2</v>
      </c>
    </row>
    <row r="31" spans="1:6" ht="12.75">
      <c r="A31" s="67">
        <f t="shared" si="1"/>
        <v>4</v>
      </c>
      <c r="B31" s="80">
        <f t="shared" si="0"/>
        <v>2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3.625</v>
      </c>
      <c r="D31" s="76">
        <f>COUNTIF(Расклады!Z:AC,A31&amp;"+"&amp;B31)+COUNTIF(Расклады!Z:AC,B31&amp;"+"&amp;A31)</f>
        <v>2</v>
      </c>
      <c r="E31" s="79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1.5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3</v>
      </c>
    </row>
    <row r="32" spans="1:6" ht="12.75">
      <c r="A32" s="67">
        <f t="shared" si="1"/>
        <v>4</v>
      </c>
      <c r="B32" s="80">
        <f t="shared" si="0"/>
        <v>3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0.75</v>
      </c>
      <c r="D32" s="76">
        <f>COUNTIF(Расклады!Z:AC,A32&amp;"+"&amp;B32)+COUNTIF(Расклады!Z:AC,B32&amp;"+"&amp;A32)</f>
        <v>2</v>
      </c>
      <c r="E32" s="79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3</v>
      </c>
    </row>
    <row r="33" spans="1:6" ht="12.75">
      <c r="A33" s="67">
        <f t="shared" si="1"/>
        <v>4</v>
      </c>
      <c r="B33" s="80">
        <f t="shared" si="0"/>
        <v>5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-9.75</v>
      </c>
      <c r="D33" s="76">
        <f>COUNTIF(Расклады!Z:AC,A33&amp;"+"&amp;B33)+COUNTIF(Расклады!Z:AC,B33&amp;"+"&amp;A33)</f>
        <v>2</v>
      </c>
      <c r="E33" s="79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0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2</v>
      </c>
    </row>
    <row r="34" spans="1:6" ht="12.75">
      <c r="A34" s="67">
        <f t="shared" si="1"/>
        <v>4</v>
      </c>
      <c r="B34" s="80">
        <f>IF(B33="---","---",IF(AND(A33=A$1,B33+1=A$1),"---",IF(B33=A$1,1,IF(B33+1=A33,B33+2,B33+1))))</f>
        <v>6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-2</v>
      </c>
      <c r="D34" s="76">
        <f>COUNTIF(Расклады!Z:AC,A34&amp;"+"&amp;B34)+COUNTIF(Расклады!Z:AC,B34&amp;"+"&amp;A34)</f>
        <v>2</v>
      </c>
      <c r="E34" s="79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1</v>
      </c>
    </row>
    <row r="35" spans="1:6" ht="12.75">
      <c r="A35" s="67">
        <f t="shared" si="1"/>
        <v>4</v>
      </c>
      <c r="B35" s="80">
        <f aca="true" t="shared" si="2" ref="B35:B81">IF(B34="---","---",IF(AND(A34=A$1,B34+1=A$1),"---",IF(B34=A$1,1,IF(B34+1=A34,B34+2,B34+1))))</f>
        <v>7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2.1875</v>
      </c>
      <c r="D35" s="76">
        <f>COUNTIF(Расклады!Z:AC,A35&amp;"+"&amp;B35)+COUNTIF(Расклады!Z:AC,B35&amp;"+"&amp;A35)</f>
        <v>2</v>
      </c>
      <c r="E35" s="79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2</v>
      </c>
    </row>
    <row r="36" spans="1:6" ht="12.75">
      <c r="A36" s="67">
        <f t="shared" si="1"/>
        <v>4</v>
      </c>
      <c r="B36" s="80">
        <f t="shared" si="2"/>
        <v>8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-10.8125</v>
      </c>
      <c r="D36" s="76">
        <f>COUNTIF(Расклады!Z:AC,A36&amp;"+"&amp;B36)+COUNTIF(Расклады!Z:AC,B36&amp;"+"&amp;A36)</f>
        <v>2</v>
      </c>
      <c r="E36" s="79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0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0</v>
      </c>
    </row>
    <row r="37" spans="1:6" ht="12.75">
      <c r="A37" s="67">
        <f t="shared" si="1"/>
        <v>4</v>
      </c>
      <c r="B37" s="80">
        <f t="shared" si="2"/>
        <v>9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3.625</v>
      </c>
      <c r="D37" s="76">
        <f>COUNTIF(Расклады!Z:AC,A37&amp;"+"&amp;B37)+COUNTIF(Расклады!Z:AC,B37&amp;"+"&amp;A37)</f>
        <v>2</v>
      </c>
      <c r="E37" s="79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1.5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2</v>
      </c>
    </row>
    <row r="38" spans="1:6" ht="12.75">
      <c r="A38" s="67">
        <f t="shared" si="1"/>
        <v>4</v>
      </c>
      <c r="B38" s="80">
        <f t="shared" si="2"/>
        <v>10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-11.875</v>
      </c>
      <c r="D38" s="76">
        <f>COUNTIF(Расклады!Z:AC,A38&amp;"+"&amp;B38)+COUNTIF(Расклады!Z:AC,B38&amp;"+"&amp;A38)</f>
        <v>2</v>
      </c>
      <c r="E38" s="79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2</v>
      </c>
    </row>
    <row r="39" spans="1:6" ht="12.75">
      <c r="A39" s="67">
        <f t="shared" si="1"/>
        <v>5</v>
      </c>
      <c r="B39" s="80">
        <f t="shared" si="2"/>
        <v>1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-1.4375</v>
      </c>
      <c r="D39" s="76">
        <f>COUNTIF(Расклады!Z:AC,A39&amp;"+"&amp;B39)+COUNTIF(Расклады!Z:AC,B39&amp;"+"&amp;A39)</f>
        <v>2</v>
      </c>
      <c r="E39" s="79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2</v>
      </c>
    </row>
    <row r="40" spans="1:6" ht="12.75">
      <c r="A40" s="67">
        <f t="shared" si="1"/>
        <v>5</v>
      </c>
      <c r="B40" s="80">
        <f t="shared" si="2"/>
        <v>2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3.125</v>
      </c>
      <c r="D40" s="76">
        <f>COUNTIF(Расклады!Z:AC,A40&amp;"+"&amp;B40)+COUNTIF(Расклады!Z:AC,B40&amp;"+"&amp;A40)</f>
        <v>2</v>
      </c>
      <c r="E40" s="79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1.5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3</v>
      </c>
    </row>
    <row r="41" spans="1:6" ht="12.75">
      <c r="A41" s="67">
        <f t="shared" si="1"/>
        <v>5</v>
      </c>
      <c r="B41" s="80">
        <f t="shared" si="2"/>
        <v>3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1.5</v>
      </c>
      <c r="D41" s="76">
        <f>COUNTIF(Расклады!Z:AC,A41&amp;"+"&amp;B41)+COUNTIF(Расклады!Z:AC,B41&amp;"+"&amp;A41)</f>
        <v>2</v>
      </c>
      <c r="E41" s="79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1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2</v>
      </c>
    </row>
    <row r="42" spans="1:6" ht="12.75">
      <c r="A42" s="67">
        <f t="shared" si="1"/>
        <v>5</v>
      </c>
      <c r="B42" s="80">
        <f t="shared" si="2"/>
        <v>4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9.75</v>
      </c>
      <c r="D42" s="76">
        <f>COUNTIF(Расклады!Z:AC,A42&amp;"+"&amp;B42)+COUNTIF(Расклады!Z:AC,B42&amp;"+"&amp;A42)</f>
        <v>2</v>
      </c>
      <c r="E42" s="79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2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2</v>
      </c>
    </row>
    <row r="43" spans="1:6" ht="12.75">
      <c r="A43" s="67">
        <f t="shared" si="1"/>
        <v>5</v>
      </c>
      <c r="B43" s="80">
        <f t="shared" si="2"/>
        <v>6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1.375</v>
      </c>
      <c r="D43" s="76">
        <f>COUNTIF(Расклады!Z:AC,A43&amp;"+"&amp;B43)+COUNTIF(Расклады!Z:AC,B43&amp;"+"&amp;A43)</f>
        <v>2</v>
      </c>
      <c r="E43" s="79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1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2</v>
      </c>
    </row>
    <row r="44" spans="1:6" ht="12.75">
      <c r="A44" s="67">
        <f t="shared" si="1"/>
        <v>5</v>
      </c>
      <c r="B44" s="80">
        <f t="shared" si="2"/>
        <v>7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0.75</v>
      </c>
      <c r="D44" s="76">
        <f>COUNTIF(Расклады!Z:AC,A44&amp;"+"&amp;B44)+COUNTIF(Расклады!Z:AC,B44&amp;"+"&amp;A44)</f>
        <v>2</v>
      </c>
      <c r="E44" s="79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1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3</v>
      </c>
    </row>
    <row r="45" spans="1:6" ht="12.75">
      <c r="A45" s="67">
        <f t="shared" si="1"/>
        <v>5</v>
      </c>
      <c r="B45" s="80">
        <f t="shared" si="2"/>
        <v>8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-0.0625</v>
      </c>
      <c r="D45" s="76">
        <f>COUNTIF(Расклады!Z:AC,A45&amp;"+"&amp;B45)+COUNTIF(Расклады!Z:AC,B45&amp;"+"&amp;A45)</f>
        <v>2</v>
      </c>
      <c r="E45" s="79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2</v>
      </c>
    </row>
    <row r="46" spans="1:6" ht="12.75">
      <c r="A46" s="67">
        <f t="shared" si="1"/>
        <v>5</v>
      </c>
      <c r="B46" s="80">
        <f t="shared" si="2"/>
        <v>9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3.125</v>
      </c>
      <c r="D46" s="76">
        <f>COUNTIF(Расклады!Z:AC,A46&amp;"+"&amp;B46)+COUNTIF(Расклады!Z:AC,B46&amp;"+"&amp;A46)</f>
        <v>2</v>
      </c>
      <c r="E46" s="79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1.5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3</v>
      </c>
    </row>
    <row r="47" spans="1:6" ht="12.75">
      <c r="A47" s="67">
        <f t="shared" si="1"/>
        <v>5</v>
      </c>
      <c r="B47" s="80">
        <f t="shared" si="2"/>
        <v>10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1.6875</v>
      </c>
      <c r="D47" s="76">
        <f>COUNTIF(Расклады!Z:AC,A47&amp;"+"&amp;B47)+COUNTIF(Расклады!Z:AC,B47&amp;"+"&amp;A47)</f>
        <v>2</v>
      </c>
      <c r="E47" s="79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1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3</v>
      </c>
    </row>
    <row r="48" spans="1:6" ht="12.75">
      <c r="A48" s="67">
        <f t="shared" si="1"/>
        <v>6</v>
      </c>
      <c r="B48" s="80">
        <f t="shared" si="2"/>
        <v>1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-7.375</v>
      </c>
      <c r="D48" s="76">
        <f>COUNTIF(Расклады!Z:AC,A48&amp;"+"&amp;B48)+COUNTIF(Расклады!Z:AC,B48&amp;"+"&amp;A48)</f>
        <v>2</v>
      </c>
      <c r="E48" s="79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0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2</v>
      </c>
    </row>
    <row r="49" spans="1:6" ht="12.75">
      <c r="A49" s="67">
        <f t="shared" si="1"/>
        <v>6</v>
      </c>
      <c r="B49" s="80">
        <f t="shared" si="2"/>
        <v>2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-10</v>
      </c>
      <c r="D49" s="76">
        <f>COUNTIF(Расклады!Z:AC,A49&amp;"+"&amp;B49)+COUNTIF(Расклады!Z:AC,B49&amp;"+"&amp;A49)</f>
        <v>2</v>
      </c>
      <c r="E49" s="79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0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0</v>
      </c>
    </row>
    <row r="50" spans="1:6" ht="12.75">
      <c r="A50" s="67">
        <f t="shared" si="1"/>
        <v>6</v>
      </c>
      <c r="B50" s="80">
        <f t="shared" si="2"/>
        <v>3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-1.0625</v>
      </c>
      <c r="D50" s="76">
        <f>COUNTIF(Расклады!Z:AC,A50&amp;"+"&amp;B50)+COUNTIF(Расклады!Z:AC,B50&amp;"+"&amp;A50)</f>
        <v>2</v>
      </c>
      <c r="E50" s="79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2</v>
      </c>
    </row>
    <row r="51" spans="1:6" ht="12.75">
      <c r="A51" s="67">
        <f t="shared" si="1"/>
        <v>6</v>
      </c>
      <c r="B51" s="80">
        <f t="shared" si="2"/>
        <v>4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2</v>
      </c>
      <c r="D51" s="76">
        <f>COUNTIF(Расклады!Z:AC,A51&amp;"+"&amp;B51)+COUNTIF(Расклады!Z:AC,B51&amp;"+"&amp;A51)</f>
        <v>2</v>
      </c>
      <c r="E51" s="79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3</v>
      </c>
    </row>
    <row r="52" spans="1:6" ht="12.75">
      <c r="A52" s="67">
        <f t="shared" si="1"/>
        <v>6</v>
      </c>
      <c r="B52" s="80">
        <f t="shared" si="2"/>
        <v>5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-1.375</v>
      </c>
      <c r="D52" s="76">
        <f>COUNTIF(Расклады!Z:AC,A52&amp;"+"&amp;B52)+COUNTIF(Расклады!Z:AC,B52&amp;"+"&amp;A52)</f>
        <v>2</v>
      </c>
      <c r="E52" s="79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2</v>
      </c>
    </row>
    <row r="53" spans="1:6" ht="12.75">
      <c r="A53" s="67">
        <f t="shared" si="1"/>
        <v>6</v>
      </c>
      <c r="B53" s="80">
        <f t="shared" si="2"/>
        <v>7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-5.8125</v>
      </c>
      <c r="D53" s="76">
        <f>COUNTIF(Расклады!Z:AC,A53&amp;"+"&amp;B53)+COUNTIF(Расклады!Z:AC,B53&amp;"+"&amp;A53)</f>
        <v>2</v>
      </c>
      <c r="E53" s="79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0.5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0</v>
      </c>
    </row>
    <row r="54" spans="1:6" ht="12.75">
      <c r="A54" s="67">
        <f t="shared" si="1"/>
        <v>6</v>
      </c>
      <c r="B54" s="80">
        <f t="shared" si="2"/>
        <v>8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-4.5</v>
      </c>
      <c r="D54" s="76">
        <f>COUNTIF(Расклады!Z:AC,A54&amp;"+"&amp;B54)+COUNTIF(Расклады!Z:AC,B54&amp;"+"&amp;A54)</f>
        <v>2</v>
      </c>
      <c r="E54" s="79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0.5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1</v>
      </c>
    </row>
    <row r="55" spans="1:6" ht="12.75">
      <c r="A55" s="67">
        <f t="shared" si="1"/>
        <v>6</v>
      </c>
      <c r="B55" s="80">
        <f t="shared" si="2"/>
        <v>9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4.0625</v>
      </c>
      <c r="D55" s="76">
        <f>COUNTIF(Расклады!Z:AC,A55&amp;"+"&amp;B55)+COUNTIF(Расклады!Z:AC,B55&amp;"+"&amp;A55)</f>
        <v>2</v>
      </c>
      <c r="E55" s="79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1.5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3</v>
      </c>
    </row>
    <row r="56" spans="1:6" ht="12.75">
      <c r="A56" s="67">
        <f t="shared" si="1"/>
        <v>6</v>
      </c>
      <c r="B56" s="80">
        <f t="shared" si="2"/>
        <v>10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3.25</v>
      </c>
      <c r="D56" s="76">
        <f>COUNTIF(Расклады!Z:AC,A56&amp;"+"&amp;B56)+COUNTIF(Расклады!Z:AC,B56&amp;"+"&amp;A56)</f>
        <v>2</v>
      </c>
      <c r="E56" s="79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1.5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2</v>
      </c>
    </row>
    <row r="57" spans="1:6" ht="12.75">
      <c r="A57" s="67">
        <f t="shared" si="1"/>
        <v>7</v>
      </c>
      <c r="B57" s="80">
        <f t="shared" si="2"/>
        <v>1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-1.375</v>
      </c>
      <c r="D57" s="76">
        <f>COUNTIF(Расклады!Z:AC,A57&amp;"+"&amp;B57)+COUNTIF(Расклады!Z:AC,B57&amp;"+"&amp;A57)</f>
        <v>2</v>
      </c>
      <c r="E57" s="79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1</v>
      </c>
    </row>
    <row r="58" spans="1:6" ht="12.75">
      <c r="A58" s="67">
        <f t="shared" si="1"/>
        <v>7</v>
      </c>
      <c r="B58" s="80">
        <f t="shared" si="2"/>
        <v>2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6.5625</v>
      </c>
      <c r="D58" s="76">
        <f>COUNTIF(Расклады!Z:AC,A58&amp;"+"&amp;B58)+COUNTIF(Расклады!Z:AC,B58&amp;"+"&amp;A58)</f>
        <v>2</v>
      </c>
      <c r="E58" s="79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1.5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4</v>
      </c>
    </row>
    <row r="59" spans="1:6" ht="12.75">
      <c r="A59" s="67">
        <f t="shared" si="1"/>
        <v>7</v>
      </c>
      <c r="B59" s="80">
        <f t="shared" si="2"/>
        <v>3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6.875</v>
      </c>
      <c r="D59" s="76">
        <f>COUNTIF(Расклады!Z:AC,A59&amp;"+"&amp;B59)+COUNTIF(Расклады!Z:AC,B59&amp;"+"&amp;A59)</f>
        <v>2</v>
      </c>
      <c r="E59" s="79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1.5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3</v>
      </c>
    </row>
    <row r="60" spans="1:6" ht="12.75">
      <c r="A60" s="67">
        <f t="shared" si="1"/>
        <v>7</v>
      </c>
      <c r="B60" s="80">
        <f t="shared" si="2"/>
        <v>4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-2.1875</v>
      </c>
      <c r="D60" s="76">
        <f>COUNTIF(Расклады!Z:AC,A60&amp;"+"&amp;B60)+COUNTIF(Расклады!Z:AC,B60&amp;"+"&amp;A60)</f>
        <v>2</v>
      </c>
      <c r="E60" s="79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1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2</v>
      </c>
    </row>
    <row r="61" spans="1:6" ht="12.75">
      <c r="A61" s="67">
        <f t="shared" si="1"/>
        <v>7</v>
      </c>
      <c r="B61" s="80">
        <f t="shared" si="2"/>
        <v>5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-0.75</v>
      </c>
      <c r="D61" s="76">
        <f>COUNTIF(Расклады!Z:AC,A61&amp;"+"&amp;B61)+COUNTIF(Расклады!Z:AC,B61&amp;"+"&amp;A61)</f>
        <v>2</v>
      </c>
      <c r="E61" s="79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1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1</v>
      </c>
    </row>
    <row r="62" spans="1:6" ht="12.75">
      <c r="A62" s="67">
        <f t="shared" si="1"/>
        <v>7</v>
      </c>
      <c r="B62" s="80">
        <f t="shared" si="2"/>
        <v>6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5.8125</v>
      </c>
      <c r="D62" s="76">
        <f>COUNTIF(Расклады!Z:AC,A62&amp;"+"&amp;B62)+COUNTIF(Расклады!Z:AC,B62&amp;"+"&amp;A62)</f>
        <v>2</v>
      </c>
      <c r="E62" s="79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1.5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4</v>
      </c>
    </row>
    <row r="63" spans="1:6" ht="12.75">
      <c r="A63" s="67">
        <f t="shared" si="1"/>
        <v>7</v>
      </c>
      <c r="B63" s="80">
        <f t="shared" si="2"/>
        <v>8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-3.375</v>
      </c>
      <c r="D63" s="76">
        <f>COUNTIF(Расклады!Z:AC,A63&amp;"+"&amp;B63)+COUNTIF(Расклады!Z:AC,B63&amp;"+"&amp;A63)</f>
        <v>2</v>
      </c>
      <c r="E63" s="79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0.5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2</v>
      </c>
    </row>
    <row r="64" spans="1:6" ht="12.75">
      <c r="A64" s="67">
        <f t="shared" si="1"/>
        <v>7</v>
      </c>
      <c r="B64" s="80">
        <f t="shared" si="2"/>
        <v>9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6.3125</v>
      </c>
      <c r="D64" s="76">
        <f>COUNTIF(Расклады!Z:AC,A64&amp;"+"&amp;B64)+COUNTIF(Расклады!Z:AC,B64&amp;"+"&amp;A64)</f>
        <v>2</v>
      </c>
      <c r="E64" s="79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1.5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4</v>
      </c>
    </row>
    <row r="65" spans="1:6" ht="12.75">
      <c r="A65" s="67">
        <f t="shared" si="1"/>
        <v>7</v>
      </c>
      <c r="B65" s="80">
        <f t="shared" si="2"/>
        <v>10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5.625</v>
      </c>
      <c r="D65" s="76">
        <f>COUNTIF(Расклады!Z:AC,A65&amp;"+"&amp;B65)+COUNTIF(Расклады!Z:AC,B65&amp;"+"&amp;A65)</f>
        <v>2</v>
      </c>
      <c r="E65" s="79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1.5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3</v>
      </c>
    </row>
    <row r="66" spans="1:6" ht="12.75">
      <c r="A66" s="67">
        <f t="shared" si="1"/>
        <v>8</v>
      </c>
      <c r="B66" s="80">
        <f t="shared" si="2"/>
        <v>1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-9.1875</v>
      </c>
      <c r="D66" s="76">
        <f>COUNTIF(Расклады!Z:AC,A66&amp;"+"&amp;B66)+COUNTIF(Расклады!Z:AC,B66&amp;"+"&amp;A66)</f>
        <v>2</v>
      </c>
      <c r="E66" s="79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1</v>
      </c>
    </row>
    <row r="67" spans="1:6" ht="12.75">
      <c r="A67" s="67">
        <f t="shared" si="1"/>
        <v>8</v>
      </c>
      <c r="B67" s="80">
        <f t="shared" si="2"/>
        <v>2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7.6875</v>
      </c>
      <c r="D67" s="76">
        <f>COUNTIF(Расклады!Z:AC,A67&amp;"+"&amp;B67)+COUNTIF(Расклады!Z:AC,B67&amp;"+"&amp;A67)</f>
        <v>2</v>
      </c>
      <c r="E67" s="79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2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4</v>
      </c>
    </row>
    <row r="68" spans="1:6" ht="12.75">
      <c r="A68" s="67">
        <f t="shared" si="1"/>
        <v>8</v>
      </c>
      <c r="B68" s="80">
        <f t="shared" si="2"/>
        <v>3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8.25</v>
      </c>
      <c r="D68" s="76">
        <f>COUNTIF(Расклады!Z:AC,A68&amp;"+"&amp;B68)+COUNTIF(Расклады!Z:AC,B68&amp;"+"&amp;A68)</f>
        <v>2</v>
      </c>
      <c r="E68" s="79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2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3</v>
      </c>
    </row>
    <row r="69" spans="1:6" ht="12.75">
      <c r="A69" s="67">
        <f aca="true" t="shared" si="3" ref="A69:A81">IF(B69=1,A68+1,IF(B69="---","---",A68))</f>
        <v>8</v>
      </c>
      <c r="B69" s="80">
        <f t="shared" si="2"/>
        <v>4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10.8125</v>
      </c>
      <c r="D69" s="76">
        <f>COUNTIF(Расклады!Z:AC,A69&amp;"+"&amp;B69)+COUNTIF(Расклады!Z:AC,B69&amp;"+"&amp;A69)</f>
        <v>2</v>
      </c>
      <c r="E69" s="79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2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4</v>
      </c>
    </row>
    <row r="70" spans="1:6" ht="12.75">
      <c r="A70" s="67">
        <f t="shared" si="3"/>
        <v>8</v>
      </c>
      <c r="B70" s="80">
        <f t="shared" si="2"/>
        <v>5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0.0625</v>
      </c>
      <c r="D70" s="76">
        <f>COUNTIF(Расклады!Z:AC,A70&amp;"+"&amp;B70)+COUNTIF(Расклады!Z:AC,B70&amp;"+"&amp;A70)</f>
        <v>2</v>
      </c>
      <c r="E70" s="79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1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2</v>
      </c>
    </row>
    <row r="71" spans="1:6" ht="12.75">
      <c r="A71" s="67">
        <f t="shared" si="3"/>
        <v>8</v>
      </c>
      <c r="B71" s="80">
        <f t="shared" si="2"/>
        <v>6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4.5</v>
      </c>
      <c r="D71" s="76">
        <f>COUNTIF(Расклады!Z:AC,A71&amp;"+"&amp;B71)+COUNTIF(Расклады!Z:AC,B71&amp;"+"&amp;A71)</f>
        <v>2</v>
      </c>
      <c r="E71" s="79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1.5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3</v>
      </c>
    </row>
    <row r="72" spans="1:6" ht="12.75">
      <c r="A72" s="67">
        <f t="shared" si="3"/>
        <v>8</v>
      </c>
      <c r="B72" s="80">
        <f t="shared" si="2"/>
        <v>7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3.375</v>
      </c>
      <c r="D72" s="76">
        <f>COUNTIF(Расклады!Z:AC,A72&amp;"+"&amp;B72)+COUNTIF(Расклады!Z:AC,B72&amp;"+"&amp;A72)</f>
        <v>2</v>
      </c>
      <c r="E72" s="79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1.5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2</v>
      </c>
    </row>
    <row r="73" spans="1:6" ht="12.75">
      <c r="A73" s="67">
        <f t="shared" si="3"/>
        <v>8</v>
      </c>
      <c r="B73" s="80">
        <f t="shared" si="2"/>
        <v>9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3.3125</v>
      </c>
      <c r="D73" s="76">
        <f>COUNTIF(Расклады!Z:AC,A73&amp;"+"&amp;B73)+COUNTIF(Расклады!Z:AC,B73&amp;"+"&amp;A73)</f>
        <v>2</v>
      </c>
      <c r="E73" s="79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1.5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3</v>
      </c>
    </row>
    <row r="74" spans="1:6" ht="12.75">
      <c r="A74" s="67">
        <f t="shared" si="3"/>
        <v>8</v>
      </c>
      <c r="B74" s="80">
        <f t="shared" si="2"/>
        <v>10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3.125</v>
      </c>
      <c r="D74" s="76">
        <f>COUNTIF(Расклады!Z:AC,A74&amp;"+"&amp;B74)+COUNTIF(Расклады!Z:AC,B74&amp;"+"&amp;A74)</f>
        <v>2</v>
      </c>
      <c r="E74" s="79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1.5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3</v>
      </c>
    </row>
    <row r="75" spans="1:6" ht="12.75">
      <c r="A75" s="67">
        <f t="shared" si="3"/>
        <v>9</v>
      </c>
      <c r="B75" s="80">
        <f t="shared" si="2"/>
        <v>1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2.9375</v>
      </c>
      <c r="D75" s="76">
        <f>COUNTIF(Расклады!Z:AC,A75&amp;"+"&amp;B75)+COUNTIF(Расклады!Z:AC,B75&amp;"+"&amp;A75)</f>
        <v>2</v>
      </c>
      <c r="E75" s="79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1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3</v>
      </c>
    </row>
    <row r="76" spans="1:6" ht="12.75">
      <c r="A76" s="67">
        <f t="shared" si="3"/>
        <v>9</v>
      </c>
      <c r="B76" s="80">
        <f t="shared" si="2"/>
        <v>2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-2.6875</v>
      </c>
      <c r="D76" s="76">
        <f>COUNTIF(Расклады!Z:AC,A76&amp;"+"&amp;B76)+COUNTIF(Расклады!Z:AC,B76&amp;"+"&amp;A76)</f>
        <v>2</v>
      </c>
      <c r="E76" s="79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1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1</v>
      </c>
    </row>
    <row r="77" spans="1:6" ht="12.75">
      <c r="A77" s="67">
        <f t="shared" si="3"/>
        <v>9</v>
      </c>
      <c r="B77" s="80">
        <f t="shared" si="2"/>
        <v>3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9.3125</v>
      </c>
      <c r="D77" s="76">
        <f>COUNTIF(Расклады!Z:AC,A77&amp;"+"&amp;B77)+COUNTIF(Расклады!Z:AC,B77&amp;"+"&amp;A77)</f>
        <v>2</v>
      </c>
      <c r="E77" s="79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2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3</v>
      </c>
    </row>
    <row r="78" spans="1:6" ht="12.75">
      <c r="A78" s="67">
        <f t="shared" si="3"/>
        <v>9</v>
      </c>
      <c r="B78" s="80">
        <f t="shared" si="2"/>
        <v>4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-3.625</v>
      </c>
      <c r="D78" s="76">
        <f>COUNTIF(Расклады!Z:AC,A78&amp;"+"&amp;B78)+COUNTIF(Расклады!Z:AC,B78&amp;"+"&amp;A78)</f>
        <v>2</v>
      </c>
      <c r="E78" s="79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0.5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2</v>
      </c>
    </row>
    <row r="79" spans="1:6" ht="12.75">
      <c r="A79" s="67">
        <f t="shared" si="3"/>
        <v>9</v>
      </c>
      <c r="B79" s="80">
        <f t="shared" si="2"/>
        <v>5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-3.125</v>
      </c>
      <c r="D79" s="76">
        <f>COUNTIF(Расклады!Z:AC,A79&amp;"+"&amp;B79)+COUNTIF(Расклады!Z:AC,B79&amp;"+"&amp;A79)</f>
        <v>2</v>
      </c>
      <c r="E79" s="79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0.5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1</v>
      </c>
    </row>
    <row r="80" spans="1:6" ht="12.75">
      <c r="A80" s="67">
        <f t="shared" si="3"/>
        <v>9</v>
      </c>
      <c r="B80" s="80">
        <f t="shared" si="2"/>
        <v>6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-4.0625</v>
      </c>
      <c r="D80" s="76">
        <f>COUNTIF(Расклады!Z:AC,A80&amp;"+"&amp;B80)+COUNTIF(Расклады!Z:AC,B80&amp;"+"&amp;A80)</f>
        <v>2</v>
      </c>
      <c r="E80" s="79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0.5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1</v>
      </c>
    </row>
    <row r="81" spans="1:6" ht="12.75">
      <c r="A81" s="67">
        <f t="shared" si="3"/>
        <v>9</v>
      </c>
      <c r="B81" s="80">
        <f t="shared" si="2"/>
        <v>7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-6.3125</v>
      </c>
      <c r="D81" s="76">
        <f>COUNTIF(Расклады!Z:AC,A81&amp;"+"&amp;B81)+COUNTIF(Расклады!Z:AC,B81&amp;"+"&amp;A81)</f>
        <v>2</v>
      </c>
      <c r="E81" s="79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0.5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7">
        <f aca="true" t="shared" si="4" ref="A82:A145">IF(B82=1,A81+1,IF(B82="---","---",A81))</f>
        <v>9</v>
      </c>
      <c r="B82" s="80">
        <f aca="true" t="shared" si="5" ref="B82:B145">IF(B81="---","---",IF(AND(A81=A$1,B81+1=A$1),"---",IF(B81=A$1,1,IF(B81+1=A81,B81+2,B81+1))))</f>
        <v>8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-3.3125</v>
      </c>
      <c r="D82" s="76">
        <f>COUNTIF(Расклады!Z:AC,A82&amp;"+"&amp;B82)+COUNTIF(Расклады!Z:AC,B82&amp;"+"&amp;A82)</f>
        <v>2</v>
      </c>
      <c r="E82" s="79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0.5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1</v>
      </c>
    </row>
    <row r="83" spans="1:6" ht="12.75">
      <c r="A83" s="67">
        <f t="shared" si="4"/>
        <v>9</v>
      </c>
      <c r="B83" s="80">
        <f t="shared" si="5"/>
        <v>10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-0.9375</v>
      </c>
      <c r="D83" s="76">
        <f>COUNTIF(Расклады!Z:AC,A83&amp;"+"&amp;B83)+COUNTIF(Расклады!Z:AC,B83&amp;"+"&amp;A83)</f>
        <v>2</v>
      </c>
      <c r="E83" s="79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1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1</v>
      </c>
    </row>
    <row r="84" spans="1:6" ht="12.75">
      <c r="A84" s="67">
        <f t="shared" si="4"/>
        <v>10</v>
      </c>
      <c r="B84" s="80">
        <f t="shared" si="5"/>
        <v>1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-1.4375</v>
      </c>
      <c r="D84" s="76">
        <f>COUNTIF(Расклады!Z:AC,A84&amp;"+"&amp;B84)+COUNTIF(Расклады!Z:AC,B84&amp;"+"&amp;A84)</f>
        <v>2</v>
      </c>
      <c r="E84" s="79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1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2</v>
      </c>
    </row>
    <row r="85" spans="1:6" ht="12.75">
      <c r="A85" s="67">
        <f t="shared" si="4"/>
        <v>10</v>
      </c>
      <c r="B85" s="80">
        <f t="shared" si="5"/>
        <v>2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0.125</v>
      </c>
      <c r="D85" s="76">
        <f>COUNTIF(Расклады!Z:AC,A85&amp;"+"&amp;B85)+COUNTIF(Расклады!Z:AC,B85&amp;"+"&amp;A85)</f>
        <v>2</v>
      </c>
      <c r="E85" s="79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1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2</v>
      </c>
    </row>
    <row r="86" spans="1:6" ht="12.75">
      <c r="A86" s="67">
        <f t="shared" si="4"/>
        <v>10</v>
      </c>
      <c r="B86" s="80">
        <f t="shared" si="5"/>
        <v>3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0.4375</v>
      </c>
      <c r="D86" s="76">
        <f>COUNTIF(Расклады!Z:AC,A86&amp;"+"&amp;B86)+COUNTIF(Расклады!Z:AC,B86&amp;"+"&amp;A86)</f>
        <v>2</v>
      </c>
      <c r="E86" s="79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1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2</v>
      </c>
    </row>
    <row r="87" spans="1:6" ht="12.75">
      <c r="A87" s="67">
        <f t="shared" si="4"/>
        <v>10</v>
      </c>
      <c r="B87" s="80">
        <f t="shared" si="5"/>
        <v>4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11.875</v>
      </c>
      <c r="D87" s="76">
        <f>COUNTIF(Расклады!Z:AC,A87&amp;"+"&amp;B87)+COUNTIF(Расклады!Z:AC,B87&amp;"+"&amp;A87)</f>
        <v>2</v>
      </c>
      <c r="E87" s="79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2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2</v>
      </c>
    </row>
    <row r="88" spans="1:6" ht="12.75">
      <c r="A88" s="67">
        <f t="shared" si="4"/>
        <v>10</v>
      </c>
      <c r="B88" s="80">
        <f t="shared" si="5"/>
        <v>5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-1.6875</v>
      </c>
      <c r="D88" s="76">
        <f>COUNTIF(Расклады!Z:AC,A88&amp;"+"&amp;B88)+COUNTIF(Расклады!Z:AC,B88&amp;"+"&amp;A88)</f>
        <v>2</v>
      </c>
      <c r="E88" s="79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1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1</v>
      </c>
    </row>
    <row r="89" spans="1:6" ht="12.75">
      <c r="A89" s="67">
        <f t="shared" si="4"/>
        <v>10</v>
      </c>
      <c r="B89" s="80">
        <f t="shared" si="5"/>
        <v>6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-3.25</v>
      </c>
      <c r="D89" s="76">
        <f>COUNTIF(Расклады!Z:AC,A89&amp;"+"&amp;B89)+COUNTIF(Расклады!Z:AC,B89&amp;"+"&amp;A89)</f>
        <v>2</v>
      </c>
      <c r="E89" s="79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0.5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2</v>
      </c>
    </row>
    <row r="90" spans="1:6" ht="12.75">
      <c r="A90" s="67">
        <f t="shared" si="4"/>
        <v>10</v>
      </c>
      <c r="B90" s="80">
        <f t="shared" si="5"/>
        <v>7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-5.625</v>
      </c>
      <c r="D90" s="76">
        <f>COUNTIF(Расклады!Z:AC,A90&amp;"+"&amp;B90)+COUNTIF(Расклады!Z:AC,B90&amp;"+"&amp;A90)</f>
        <v>2</v>
      </c>
      <c r="E90" s="79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0.5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1</v>
      </c>
    </row>
    <row r="91" spans="1:6" ht="12.75">
      <c r="A91" s="67">
        <f t="shared" si="4"/>
        <v>10</v>
      </c>
      <c r="B91" s="80">
        <f t="shared" si="5"/>
        <v>8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-3.125</v>
      </c>
      <c r="D91" s="76">
        <f>COUNTIF(Расклады!Z:AC,A91&amp;"+"&amp;B91)+COUNTIF(Расклады!Z:AC,B91&amp;"+"&amp;A91)</f>
        <v>2</v>
      </c>
      <c r="E91" s="79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0.5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1</v>
      </c>
    </row>
    <row r="92" spans="1:6" ht="12.75">
      <c r="A92" s="67">
        <f t="shared" si="4"/>
        <v>10</v>
      </c>
      <c r="B92" s="80">
        <f t="shared" si="5"/>
        <v>9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0.9375</v>
      </c>
      <c r="D92" s="76">
        <f>COUNTIF(Расклады!Z:AC,A92&amp;"+"&amp;B92)+COUNTIF(Расклады!Z:AC,B92&amp;"+"&amp;A92)</f>
        <v>2</v>
      </c>
      <c r="E92" s="79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1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3</v>
      </c>
    </row>
    <row r="93" spans="1:6" ht="12.75">
      <c r="A93" s="67" t="str">
        <f t="shared" si="4"/>
        <v>---</v>
      </c>
      <c r="B93" s="80" t="str">
        <f t="shared" si="5"/>
        <v>---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76">
        <f>COUNTIF(Расклады!Z:AC,A93&amp;"+"&amp;B93)+COUNTIF(Расклады!Z:AC,B93&amp;"+"&amp;A93)</f>
        <v>0</v>
      </c>
      <c r="E93" s="79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7" t="str">
        <f t="shared" si="4"/>
        <v>---</v>
      </c>
      <c r="B94" s="80" t="str">
        <f t="shared" si="5"/>
        <v>---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76">
        <f>COUNTIF(Расклады!Z:AC,A94&amp;"+"&amp;B94)+COUNTIF(Расклады!Z:AC,B94&amp;"+"&amp;A94)</f>
        <v>0</v>
      </c>
      <c r="E94" s="79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7" t="str">
        <f t="shared" si="4"/>
        <v>---</v>
      </c>
      <c r="B95" s="80" t="str">
        <f t="shared" si="5"/>
        <v>---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76">
        <f>COUNTIF(Расклады!Z:AC,A95&amp;"+"&amp;B95)+COUNTIF(Расклады!Z:AC,B95&amp;"+"&amp;A95)</f>
        <v>0</v>
      </c>
      <c r="E95" s="79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7" t="str">
        <f t="shared" si="4"/>
        <v>---</v>
      </c>
      <c r="B96" s="80" t="str">
        <f t="shared" si="5"/>
        <v>---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76">
        <f>COUNTIF(Расклады!Z:AC,A96&amp;"+"&amp;B96)+COUNTIF(Расклады!Z:AC,B96&amp;"+"&amp;A96)</f>
        <v>0</v>
      </c>
      <c r="E96" s="79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7" t="str">
        <f t="shared" si="4"/>
        <v>---</v>
      </c>
      <c r="B97" s="80" t="str">
        <f t="shared" si="5"/>
        <v>---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76">
        <f>COUNTIF(Расклады!Z:AC,A97&amp;"+"&amp;B97)+COUNTIF(Расклады!Z:AC,B97&amp;"+"&amp;A97)</f>
        <v>0</v>
      </c>
      <c r="E97" s="79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7" t="str">
        <f t="shared" si="4"/>
        <v>---</v>
      </c>
      <c r="B98" s="80" t="str">
        <f t="shared" si="5"/>
        <v>---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76">
        <f>COUNTIF(Расклады!Z:AC,A98&amp;"+"&amp;B98)+COUNTIF(Расклады!Z:AC,B98&amp;"+"&amp;A98)</f>
        <v>0</v>
      </c>
      <c r="E98" s="79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7" t="str">
        <f t="shared" si="4"/>
        <v>---</v>
      </c>
      <c r="B99" s="80" t="str">
        <f t="shared" si="5"/>
        <v>---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76">
        <f>COUNTIF(Расклады!Z:AC,A99&amp;"+"&amp;B99)+COUNTIF(Расклады!Z:AC,B99&amp;"+"&amp;A99)</f>
        <v>0</v>
      </c>
      <c r="E99" s="79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7" t="str">
        <f t="shared" si="4"/>
        <v>---</v>
      </c>
      <c r="B100" s="80" t="str">
        <f t="shared" si="5"/>
        <v>---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76">
        <f>COUNTIF(Расклады!Z:AC,A100&amp;"+"&amp;B100)+COUNTIF(Расклады!Z:AC,B100&amp;"+"&amp;A100)</f>
        <v>0</v>
      </c>
      <c r="E100" s="79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7" t="str">
        <f t="shared" si="4"/>
        <v>---</v>
      </c>
      <c r="B101" s="80" t="str">
        <f t="shared" si="5"/>
        <v>---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76">
        <f>COUNTIF(Расклады!Z:AC,A101&amp;"+"&amp;B101)+COUNTIF(Расклады!Z:AC,B101&amp;"+"&amp;A101)</f>
        <v>0</v>
      </c>
      <c r="E101" s="79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7" t="str">
        <f t="shared" si="4"/>
        <v>---</v>
      </c>
      <c r="B102" s="80" t="str">
        <f t="shared" si="5"/>
        <v>---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76">
        <f>COUNTIF(Расклады!Z:AC,A102&amp;"+"&amp;B102)+COUNTIF(Расклады!Z:AC,B102&amp;"+"&amp;A102)</f>
        <v>0</v>
      </c>
      <c r="E102" s="79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7" t="str">
        <f t="shared" si="4"/>
        <v>---</v>
      </c>
      <c r="B103" s="80" t="str">
        <f t="shared" si="5"/>
        <v>---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76">
        <f>COUNTIF(Расклады!Z:AC,A103&amp;"+"&amp;B103)+COUNTIF(Расклады!Z:AC,B103&amp;"+"&amp;A103)</f>
        <v>0</v>
      </c>
      <c r="E103" s="79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7" t="str">
        <f t="shared" si="4"/>
        <v>---</v>
      </c>
      <c r="B104" s="80" t="str">
        <f t="shared" si="5"/>
        <v>---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76">
        <f>COUNTIF(Расклады!Z:AC,A104&amp;"+"&amp;B104)+COUNTIF(Расклады!Z:AC,B104&amp;"+"&amp;A104)</f>
        <v>0</v>
      </c>
      <c r="E104" s="79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7" t="str">
        <f t="shared" si="4"/>
        <v>---</v>
      </c>
      <c r="B105" s="80" t="str">
        <f t="shared" si="5"/>
        <v>---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76">
        <f>COUNTIF(Расклады!Z:AC,A105&amp;"+"&amp;B105)+COUNTIF(Расклады!Z:AC,B105&amp;"+"&amp;A105)</f>
        <v>0</v>
      </c>
      <c r="E105" s="79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7" t="str">
        <f t="shared" si="4"/>
        <v>---</v>
      </c>
      <c r="B106" s="80" t="str">
        <f t="shared" si="5"/>
        <v>---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76">
        <f>COUNTIF(Расклады!Z:AC,A106&amp;"+"&amp;B106)+COUNTIF(Расклады!Z:AC,B106&amp;"+"&amp;A106)</f>
        <v>0</v>
      </c>
      <c r="E106" s="79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7" t="str">
        <f t="shared" si="4"/>
        <v>---</v>
      </c>
      <c r="B107" s="80" t="str">
        <f t="shared" si="5"/>
        <v>---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76">
        <f>COUNTIF(Расклады!Z:AC,A107&amp;"+"&amp;B107)+COUNTIF(Расклады!Z:AC,B107&amp;"+"&amp;A107)</f>
        <v>0</v>
      </c>
      <c r="E107" s="79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7" t="str">
        <f t="shared" si="4"/>
        <v>---</v>
      </c>
      <c r="B108" s="80" t="str">
        <f t="shared" si="5"/>
        <v>---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76">
        <f>COUNTIF(Расклады!Z:AC,A108&amp;"+"&amp;B108)+COUNTIF(Расклады!Z:AC,B108&amp;"+"&amp;A108)</f>
        <v>0</v>
      </c>
      <c r="E108" s="79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 t="str">
        <f t="shared" si="4"/>
        <v>---</v>
      </c>
      <c r="B109" s="80" t="str">
        <f t="shared" si="5"/>
        <v>---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76">
        <f>COUNTIF(Расклады!Z:AC,A109&amp;"+"&amp;B109)+COUNTIF(Расклады!Z:AC,B109&amp;"+"&amp;A109)</f>
        <v>0</v>
      </c>
      <c r="E109" s="79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7" t="str">
        <f t="shared" si="4"/>
        <v>---</v>
      </c>
      <c r="B110" s="80" t="str">
        <f t="shared" si="5"/>
        <v>---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76">
        <f>COUNTIF(Расклады!Z:AC,A110&amp;"+"&amp;B110)+COUNTIF(Расклады!Z:AC,B110&amp;"+"&amp;A110)</f>
        <v>0</v>
      </c>
      <c r="E110" s="79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7" t="str">
        <f t="shared" si="4"/>
        <v>---</v>
      </c>
      <c r="B111" s="80" t="str">
        <f t="shared" si="5"/>
        <v>---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76">
        <f>COUNTIF(Расклады!Z:AC,A111&amp;"+"&amp;B111)+COUNTIF(Расклады!Z:AC,B111&amp;"+"&amp;A111)</f>
        <v>0</v>
      </c>
      <c r="E111" s="79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7" t="str">
        <f t="shared" si="4"/>
        <v>---</v>
      </c>
      <c r="B112" s="80" t="str">
        <f t="shared" si="5"/>
        <v>---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76">
        <f>COUNTIF(Расклады!Z:AC,A112&amp;"+"&amp;B112)+COUNTIF(Расклады!Z:AC,B112&amp;"+"&amp;A112)</f>
        <v>0</v>
      </c>
      <c r="E112" s="79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7" t="str">
        <f t="shared" si="4"/>
        <v>---</v>
      </c>
      <c r="B113" s="80" t="str">
        <f t="shared" si="5"/>
        <v>---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76">
        <f>COUNTIF(Расклады!Z:AC,A113&amp;"+"&amp;B113)+COUNTIF(Расклады!Z:AC,B113&amp;"+"&amp;A113)</f>
        <v>0</v>
      </c>
      <c r="E113" s="79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7" t="str">
        <f t="shared" si="4"/>
        <v>---</v>
      </c>
      <c r="B114" s="80" t="str">
        <f t="shared" si="5"/>
        <v>---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 t="str">
        <f t="shared" si="4"/>
        <v>---</v>
      </c>
      <c r="B115" s="80" t="str">
        <f t="shared" si="5"/>
        <v>---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76">
        <f>COUNTIF(Расклады!Z:AC,A115&amp;"+"&amp;B115)+COUNTIF(Расклады!Z:AC,B115&amp;"+"&amp;A115)</f>
        <v>0</v>
      </c>
      <c r="E115" s="79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7" t="str">
        <f t="shared" si="4"/>
        <v>---</v>
      </c>
      <c r="B116" s="80" t="str">
        <f t="shared" si="5"/>
        <v>---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76">
        <f>COUNTIF(Расклады!Z:AC,A116&amp;"+"&amp;B116)+COUNTIF(Расклады!Z:AC,B116&amp;"+"&amp;A116)</f>
        <v>0</v>
      </c>
      <c r="E116" s="79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 t="str">
        <f t="shared" si="4"/>
        <v>---</v>
      </c>
      <c r="B117" s="80" t="str">
        <f t="shared" si="5"/>
        <v>---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76">
        <f>COUNTIF(Расклады!Z:AC,A117&amp;"+"&amp;B117)+COUNTIF(Расклады!Z:AC,B117&amp;"+"&amp;A117)</f>
        <v>0</v>
      </c>
      <c r="E117" s="79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7" t="str">
        <f t="shared" si="4"/>
        <v>---</v>
      </c>
      <c r="B118" s="80" t="str">
        <f t="shared" si="5"/>
        <v>---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76">
        <f>COUNTIF(Расклады!Z:AC,A118&amp;"+"&amp;B118)+COUNTIF(Расклады!Z:AC,B118&amp;"+"&amp;A118)</f>
        <v>0</v>
      </c>
      <c r="E118" s="79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 t="str">
        <f t="shared" si="4"/>
        <v>---</v>
      </c>
      <c r="B119" s="80" t="str">
        <f t="shared" si="5"/>
        <v>---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76">
        <f>COUNTIF(Расклады!Z:AC,A119&amp;"+"&amp;B119)+COUNTIF(Расклады!Z:AC,B119&amp;"+"&amp;A119)</f>
        <v>0</v>
      </c>
      <c r="E119" s="79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7" t="str">
        <f t="shared" si="4"/>
        <v>---</v>
      </c>
      <c r="B120" s="80" t="str">
        <f t="shared" si="5"/>
        <v>---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76">
        <f>COUNTIF(Расклады!Z:AC,A120&amp;"+"&amp;B120)+COUNTIF(Расклады!Z:AC,B120&amp;"+"&amp;A120)</f>
        <v>0</v>
      </c>
      <c r="E120" s="79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 t="str">
        <f t="shared" si="4"/>
        <v>---</v>
      </c>
      <c r="B121" s="80" t="str">
        <f t="shared" si="5"/>
        <v>---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76">
        <f>COUNTIF(Расклады!Z:AC,A121&amp;"+"&amp;B121)+COUNTIF(Расклады!Z:AC,B121&amp;"+"&amp;A121)</f>
        <v>0</v>
      </c>
      <c r="E121" s="79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 t="str">
        <f t="shared" si="4"/>
        <v>---</v>
      </c>
      <c r="B122" s="80" t="str">
        <f t="shared" si="5"/>
        <v>---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76">
        <f>COUNTIF(Расклады!Z:AC,A122&amp;"+"&amp;B122)+COUNTIF(Расклады!Z:AC,B122&amp;"+"&amp;A122)</f>
        <v>0</v>
      </c>
      <c r="E122" s="79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7" t="str">
        <f t="shared" si="4"/>
        <v>---</v>
      </c>
      <c r="B123" s="80" t="str">
        <f t="shared" si="5"/>
        <v>---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76">
        <f>COUNTIF(Расклады!Z:AC,A123&amp;"+"&amp;B123)+COUNTIF(Расклады!Z:AC,B123&amp;"+"&amp;A123)</f>
        <v>0</v>
      </c>
      <c r="E123" s="79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7" t="str">
        <f t="shared" si="4"/>
        <v>---</v>
      </c>
      <c r="B124" s="80" t="str">
        <f t="shared" si="5"/>
        <v>---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76">
        <f>COUNTIF(Расклады!Z:AC,A124&amp;"+"&amp;B124)+COUNTIF(Расклады!Z:AC,B124&amp;"+"&amp;A124)</f>
        <v>0</v>
      </c>
      <c r="E124" s="79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7" t="str">
        <f t="shared" si="4"/>
        <v>---</v>
      </c>
      <c r="B125" s="80" t="str">
        <f t="shared" si="5"/>
        <v>---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76">
        <f>COUNTIF(Расклады!Z:AC,A125&amp;"+"&amp;B125)+COUNTIF(Расклады!Z:AC,B125&amp;"+"&amp;A125)</f>
        <v>0</v>
      </c>
      <c r="E125" s="79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7" t="str">
        <f t="shared" si="4"/>
        <v>---</v>
      </c>
      <c r="B126" s="80" t="str">
        <f t="shared" si="5"/>
        <v>---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76">
        <f>COUNTIF(Расклады!Z:AC,A126&amp;"+"&amp;B126)+COUNTIF(Расклады!Z:AC,B126&amp;"+"&amp;A126)</f>
        <v>0</v>
      </c>
      <c r="E126" s="79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7" t="str">
        <f t="shared" si="4"/>
        <v>---</v>
      </c>
      <c r="B127" s="80" t="str">
        <f t="shared" si="5"/>
        <v>---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76">
        <f>COUNTIF(Расклады!Z:AC,A127&amp;"+"&amp;B127)+COUNTIF(Расклады!Z:AC,B127&amp;"+"&amp;A127)</f>
        <v>0</v>
      </c>
      <c r="E127" s="79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7" t="str">
        <f t="shared" si="4"/>
        <v>---</v>
      </c>
      <c r="B128" s="80" t="str">
        <f t="shared" si="5"/>
        <v>---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76">
        <f>COUNTIF(Расклады!Z:AC,A128&amp;"+"&amp;B128)+COUNTIF(Расклады!Z:AC,B128&amp;"+"&amp;A128)</f>
        <v>0</v>
      </c>
      <c r="E128" s="79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7" t="str">
        <f t="shared" si="4"/>
        <v>---</v>
      </c>
      <c r="B129" s="80" t="str">
        <f t="shared" si="5"/>
        <v>---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76">
        <f>COUNTIF(Расклады!Z:AC,A129&amp;"+"&amp;B129)+COUNTIF(Расклады!Z:AC,B129&amp;"+"&amp;A129)</f>
        <v>0</v>
      </c>
      <c r="E129" s="79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7" t="str">
        <f t="shared" si="4"/>
        <v>---</v>
      </c>
      <c r="B130" s="80" t="str">
        <f t="shared" si="5"/>
        <v>---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76">
        <f>COUNTIF(Расклады!Z:AC,A130&amp;"+"&amp;B130)+COUNTIF(Расклады!Z:AC,B130&amp;"+"&amp;A130)</f>
        <v>0</v>
      </c>
      <c r="E130" s="79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7" t="str">
        <f t="shared" si="4"/>
        <v>---</v>
      </c>
      <c r="B131" s="80" t="str">
        <f t="shared" si="5"/>
        <v>---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76">
        <f>COUNTIF(Расклады!Z:AC,A131&amp;"+"&amp;B131)+COUNTIF(Расклады!Z:AC,B131&amp;"+"&amp;A131)</f>
        <v>0</v>
      </c>
      <c r="E131" s="79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7" t="str">
        <f t="shared" si="4"/>
        <v>---</v>
      </c>
      <c r="B132" s="80" t="str">
        <f t="shared" si="5"/>
        <v>---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 t="str">
        <f t="shared" si="4"/>
        <v>---</v>
      </c>
      <c r="B133" s="80" t="str">
        <f t="shared" si="5"/>
        <v>---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76">
        <f>COUNTIF(Расклады!Z:AC,A133&amp;"+"&amp;B133)+COUNTIF(Расклады!Z:AC,B133&amp;"+"&amp;A133)</f>
        <v>0</v>
      </c>
      <c r="E133" s="79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7" t="str">
        <f t="shared" si="4"/>
        <v>---</v>
      </c>
      <c r="B134" s="80" t="str">
        <f t="shared" si="5"/>
        <v>---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76">
        <f>COUNTIF(Расклады!Z:AC,A134&amp;"+"&amp;B134)+COUNTIF(Расклады!Z:AC,B134&amp;"+"&amp;A134)</f>
        <v>0</v>
      </c>
      <c r="E134" s="79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7" t="str">
        <f t="shared" si="4"/>
        <v>---</v>
      </c>
      <c r="B135" s="80" t="str">
        <f t="shared" si="5"/>
        <v>---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tr">
        <f t="shared" si="4"/>
        <v>---</v>
      </c>
      <c r="B136" s="80" t="str">
        <f t="shared" si="5"/>
        <v>---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tr">
        <f t="shared" si="4"/>
        <v>---</v>
      </c>
      <c r="B137" s="80" t="str">
        <f t="shared" si="5"/>
        <v>---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tr">
        <f t="shared" si="4"/>
        <v>---</v>
      </c>
      <c r="B138" s="80" t="str">
        <f t="shared" si="5"/>
        <v>---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tr">
        <f t="shared" si="4"/>
        <v>---</v>
      </c>
      <c r="B139" s="80" t="str">
        <f t="shared" si="5"/>
        <v>---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tr">
        <f t="shared" si="4"/>
        <v>---</v>
      </c>
      <c r="B140" s="80" t="str">
        <f t="shared" si="5"/>
        <v>---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tr">
        <f t="shared" si="4"/>
        <v>---</v>
      </c>
      <c r="B141" s="80" t="str">
        <f t="shared" si="5"/>
        <v>---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tr">
        <f t="shared" si="4"/>
        <v>---</v>
      </c>
      <c r="B142" s="80" t="str">
        <f t="shared" si="5"/>
        <v>---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tr">
        <f t="shared" si="4"/>
        <v>---</v>
      </c>
      <c r="B143" s="80" t="str">
        <f t="shared" si="5"/>
        <v>---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tr">
        <f t="shared" si="4"/>
        <v>---</v>
      </c>
      <c r="B144" s="80" t="str">
        <f t="shared" si="5"/>
        <v>---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tr">
        <f t="shared" si="4"/>
        <v>---</v>
      </c>
      <c r="B145" s="80" t="str">
        <f t="shared" si="5"/>
        <v>---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tr">
        <f aca="true" t="shared" si="6" ref="A146:A209">IF(B146=1,A145+1,IF(B146="---","---",A145))</f>
        <v>---</v>
      </c>
      <c r="B146" s="80" t="str">
        <f aca="true" t="shared" si="7" ref="B146:B209">IF(B145="---","---",IF(AND(A145=A$1,B145+1=A$1),"---",IF(B145=A$1,1,IF(B145+1=A145,B145+2,B145+1))))</f>
        <v>---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tr">
        <f t="shared" si="6"/>
        <v>---</v>
      </c>
      <c r="B147" s="80" t="str">
        <f t="shared" si="7"/>
        <v>---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tr">
        <f t="shared" si="6"/>
        <v>---</v>
      </c>
      <c r="B148" s="80" t="str">
        <f t="shared" si="7"/>
        <v>---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tr">
        <f t="shared" si="6"/>
        <v>---</v>
      </c>
      <c r="B149" s="80" t="str">
        <f t="shared" si="7"/>
        <v>---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tr">
        <f t="shared" si="6"/>
        <v>---</v>
      </c>
      <c r="B150" s="80" t="str">
        <f t="shared" si="7"/>
        <v>---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tr">
        <f t="shared" si="6"/>
        <v>---</v>
      </c>
      <c r="B151" s="80" t="str">
        <f t="shared" si="7"/>
        <v>---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tr">
        <f t="shared" si="6"/>
        <v>---</v>
      </c>
      <c r="B152" s="80" t="str">
        <f t="shared" si="7"/>
        <v>---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tr">
        <f t="shared" si="6"/>
        <v>---</v>
      </c>
      <c r="B153" s="80" t="str">
        <f t="shared" si="7"/>
        <v>---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tr">
        <f t="shared" si="6"/>
        <v>---</v>
      </c>
      <c r="B154" s="80" t="str">
        <f t="shared" si="7"/>
        <v>---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tr">
        <f t="shared" si="6"/>
        <v>---</v>
      </c>
      <c r="B155" s="80" t="str">
        <f t="shared" si="7"/>
        <v>---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tr">
        <f t="shared" si="6"/>
        <v>---</v>
      </c>
      <c r="B156" s="80" t="str">
        <f t="shared" si="7"/>
        <v>---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tr">
        <f t="shared" si="6"/>
        <v>---</v>
      </c>
      <c r="B157" s="80" t="str">
        <f t="shared" si="7"/>
        <v>---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tr">
        <f t="shared" si="6"/>
        <v>---</v>
      </c>
      <c r="B158" s="80" t="str">
        <f t="shared" si="7"/>
        <v>---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tr">
        <f t="shared" si="6"/>
        <v>---</v>
      </c>
      <c r="B159" s="80" t="str">
        <f t="shared" si="7"/>
        <v>---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tr">
        <f t="shared" si="6"/>
        <v>---</v>
      </c>
      <c r="B160" s="80" t="str">
        <f t="shared" si="7"/>
        <v>---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tr">
        <f t="shared" si="6"/>
        <v>---</v>
      </c>
      <c r="B161" s="80" t="str">
        <f t="shared" si="7"/>
        <v>---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tr">
        <f t="shared" si="6"/>
        <v>---</v>
      </c>
      <c r="B162" s="80" t="str">
        <f t="shared" si="7"/>
        <v>---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tr">
        <f t="shared" si="6"/>
        <v>---</v>
      </c>
      <c r="B163" s="80" t="str">
        <f t="shared" si="7"/>
        <v>---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tr">
        <f t="shared" si="6"/>
        <v>---</v>
      </c>
      <c r="B164" s="80" t="str">
        <f t="shared" si="7"/>
        <v>---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tr">
        <f t="shared" si="6"/>
        <v>---</v>
      </c>
      <c r="B165" s="80" t="str">
        <f t="shared" si="7"/>
        <v>---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tr">
        <f t="shared" si="6"/>
        <v>---</v>
      </c>
      <c r="B166" s="80" t="str">
        <f t="shared" si="7"/>
        <v>---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tr">
        <f t="shared" si="6"/>
        <v>---</v>
      </c>
      <c r="B167" s="80" t="str">
        <f t="shared" si="7"/>
        <v>---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tr">
        <f t="shared" si="6"/>
        <v>---</v>
      </c>
      <c r="B168" s="80" t="str">
        <f t="shared" si="7"/>
        <v>---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tr">
        <f t="shared" si="6"/>
        <v>---</v>
      </c>
      <c r="B169" s="80" t="str">
        <f t="shared" si="7"/>
        <v>---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tr">
        <f t="shared" si="6"/>
        <v>---</v>
      </c>
      <c r="B170" s="80" t="str">
        <f t="shared" si="7"/>
        <v>---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tr">
        <f t="shared" si="6"/>
        <v>---</v>
      </c>
      <c r="B171" s="80" t="str">
        <f t="shared" si="7"/>
        <v>---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tr">
        <f t="shared" si="6"/>
        <v>---</v>
      </c>
      <c r="B172" s="80" t="str">
        <f t="shared" si="7"/>
        <v>---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tr">
        <f t="shared" si="6"/>
        <v>---</v>
      </c>
      <c r="B173" s="80" t="str">
        <f t="shared" si="7"/>
        <v>---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tr">
        <f t="shared" si="6"/>
        <v>---</v>
      </c>
      <c r="B174" s="80" t="str">
        <f t="shared" si="7"/>
        <v>---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tr">
        <f t="shared" si="6"/>
        <v>---</v>
      </c>
      <c r="B175" s="80" t="str">
        <f t="shared" si="7"/>
        <v>---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tr">
        <f t="shared" si="6"/>
        <v>---</v>
      </c>
      <c r="B176" s="80" t="str">
        <f t="shared" si="7"/>
        <v>---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tr">
        <f t="shared" si="6"/>
        <v>---</v>
      </c>
      <c r="B177" s="80" t="str">
        <f t="shared" si="7"/>
        <v>---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tr">
        <f t="shared" si="6"/>
        <v>---</v>
      </c>
      <c r="B178" s="80" t="str">
        <f t="shared" si="7"/>
        <v>---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tr">
        <f t="shared" si="6"/>
        <v>---</v>
      </c>
      <c r="B179" s="80" t="str">
        <f t="shared" si="7"/>
        <v>---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tr">
        <f t="shared" si="6"/>
        <v>---</v>
      </c>
      <c r="B180" s="80" t="str">
        <f t="shared" si="7"/>
        <v>---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tr">
        <f t="shared" si="6"/>
        <v>---</v>
      </c>
      <c r="B181" s="80" t="str">
        <f t="shared" si="7"/>
        <v>---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tr">
        <f t="shared" si="6"/>
        <v>---</v>
      </c>
      <c r="B182" s="80" t="str">
        <f t="shared" si="7"/>
        <v>---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tr">
        <f t="shared" si="6"/>
        <v>---</v>
      </c>
      <c r="B183" s="80" t="str">
        <f t="shared" si="7"/>
        <v>---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tr">
        <f t="shared" si="6"/>
        <v>---</v>
      </c>
      <c r="B184" s="80" t="str">
        <f t="shared" si="7"/>
        <v>---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tr">
        <f t="shared" si="6"/>
        <v>---</v>
      </c>
      <c r="B185" s="80" t="str">
        <f t="shared" si="7"/>
        <v>---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tr">
        <f t="shared" si="6"/>
        <v>---</v>
      </c>
      <c r="B186" s="80" t="str">
        <f t="shared" si="7"/>
        <v>---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tr">
        <f t="shared" si="6"/>
        <v>---</v>
      </c>
      <c r="B187" s="80" t="str">
        <f t="shared" si="7"/>
        <v>---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tr">
        <f t="shared" si="6"/>
        <v>---</v>
      </c>
      <c r="B188" s="80" t="str">
        <f t="shared" si="7"/>
        <v>---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tr">
        <f t="shared" si="6"/>
        <v>---</v>
      </c>
      <c r="B189" s="80" t="str">
        <f t="shared" si="7"/>
        <v>---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tr">
        <f t="shared" si="6"/>
        <v>---</v>
      </c>
      <c r="B190" s="80" t="str">
        <f t="shared" si="7"/>
        <v>---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tr">
        <f t="shared" si="6"/>
        <v>---</v>
      </c>
      <c r="B191" s="80" t="str">
        <f t="shared" si="7"/>
        <v>---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tr">
        <f t="shared" si="6"/>
        <v>---</v>
      </c>
      <c r="B192" s="80" t="str">
        <f t="shared" si="7"/>
        <v>---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tr">
        <f t="shared" si="6"/>
        <v>---</v>
      </c>
      <c r="B193" s="80" t="str">
        <f t="shared" si="7"/>
        <v>---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tr">
        <f t="shared" si="6"/>
        <v>---</v>
      </c>
      <c r="B194" s="80" t="str">
        <f t="shared" si="7"/>
        <v>---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tr">
        <f t="shared" si="6"/>
        <v>---</v>
      </c>
      <c r="B195" s="80" t="str">
        <f t="shared" si="7"/>
        <v>---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tr">
        <f t="shared" si="6"/>
        <v>---</v>
      </c>
      <c r="B196" s="80" t="str">
        <f t="shared" si="7"/>
        <v>---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tr">
        <f t="shared" si="6"/>
        <v>---</v>
      </c>
      <c r="B197" s="80" t="str">
        <f t="shared" si="7"/>
        <v>---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tr">
        <f t="shared" si="6"/>
        <v>---</v>
      </c>
      <c r="B198" s="80" t="str">
        <f t="shared" si="7"/>
        <v>---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tr">
        <f t="shared" si="6"/>
        <v>---</v>
      </c>
      <c r="B199" s="80" t="str">
        <f t="shared" si="7"/>
        <v>---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tr">
        <f t="shared" si="6"/>
        <v>---</v>
      </c>
      <c r="B200" s="80" t="str">
        <f t="shared" si="7"/>
        <v>---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tr">
        <f t="shared" si="6"/>
        <v>---</v>
      </c>
      <c r="B201" s="80" t="str">
        <f t="shared" si="7"/>
        <v>---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tr">
        <f t="shared" si="6"/>
        <v>---</v>
      </c>
      <c r="B202" s="80" t="str">
        <f t="shared" si="7"/>
        <v>---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tr">
        <f t="shared" si="6"/>
        <v>---</v>
      </c>
      <c r="B203" s="80" t="str">
        <f t="shared" si="7"/>
        <v>---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tr">
        <f t="shared" si="6"/>
        <v>---</v>
      </c>
      <c r="B204" s="80" t="str">
        <f t="shared" si="7"/>
        <v>---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tr">
        <f t="shared" si="6"/>
        <v>---</v>
      </c>
      <c r="B205" s="80" t="str">
        <f t="shared" si="7"/>
        <v>---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tr">
        <f t="shared" si="6"/>
        <v>---</v>
      </c>
      <c r="B206" s="80" t="str">
        <f t="shared" si="7"/>
        <v>---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tr">
        <f t="shared" si="6"/>
        <v>---</v>
      </c>
      <c r="B207" s="80" t="str">
        <f t="shared" si="7"/>
        <v>---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tr">
        <f t="shared" si="6"/>
        <v>---</v>
      </c>
      <c r="B208" s="80" t="str">
        <f t="shared" si="7"/>
        <v>---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tr">
        <f t="shared" si="6"/>
        <v>---</v>
      </c>
      <c r="B209" s="80" t="str">
        <f t="shared" si="7"/>
        <v>---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tr">
        <f aca="true" t="shared" si="8" ref="A210:A273">IF(B210=1,A209+1,IF(B210="---","---",A209))</f>
        <v>---</v>
      </c>
      <c r="B210" s="80" t="str">
        <f aca="true" t="shared" si="9" ref="B210:B273">IF(B209="---","---",IF(AND(A209=A$1,B209+1=A$1),"---",IF(B209=A$1,1,IF(B209+1=A209,B209+2,B209+1))))</f>
        <v>---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tr">
        <f t="shared" si="8"/>
        <v>---</v>
      </c>
      <c r="B211" s="80" t="str">
        <f t="shared" si="9"/>
        <v>---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tr">
        <f t="shared" si="8"/>
        <v>---</v>
      </c>
      <c r="B212" s="80" t="str">
        <f t="shared" si="9"/>
        <v>---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tr">
        <f t="shared" si="8"/>
        <v>---</v>
      </c>
      <c r="B213" s="80" t="str">
        <f t="shared" si="9"/>
        <v>---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tr">
        <f t="shared" si="8"/>
        <v>---</v>
      </c>
      <c r="B214" s="80" t="str">
        <f t="shared" si="9"/>
        <v>---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tr">
        <f t="shared" si="8"/>
        <v>---</v>
      </c>
      <c r="B215" s="80" t="str">
        <f t="shared" si="9"/>
        <v>---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tr">
        <f t="shared" si="8"/>
        <v>---</v>
      </c>
      <c r="B216" s="80" t="str">
        <f t="shared" si="9"/>
        <v>---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tr">
        <f t="shared" si="8"/>
        <v>---</v>
      </c>
      <c r="B217" s="80" t="str">
        <f t="shared" si="9"/>
        <v>---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tr">
        <f t="shared" si="8"/>
        <v>---</v>
      </c>
      <c r="B218" s="80" t="str">
        <f t="shared" si="9"/>
        <v>---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tr">
        <f t="shared" si="8"/>
        <v>---</v>
      </c>
      <c r="B219" s="80" t="str">
        <f t="shared" si="9"/>
        <v>---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tr">
        <f t="shared" si="8"/>
        <v>---</v>
      </c>
      <c r="B220" s="80" t="str">
        <f t="shared" si="9"/>
        <v>---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tr">
        <f t="shared" si="8"/>
        <v>---</v>
      </c>
      <c r="B221" s="80" t="str">
        <f t="shared" si="9"/>
        <v>---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tr">
        <f t="shared" si="8"/>
        <v>---</v>
      </c>
      <c r="B222" s="80" t="str">
        <f t="shared" si="9"/>
        <v>---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tr">
        <f t="shared" si="8"/>
        <v>---</v>
      </c>
      <c r="B223" s="80" t="str">
        <f t="shared" si="9"/>
        <v>---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tr">
        <f t="shared" si="8"/>
        <v>---</v>
      </c>
      <c r="B224" s="80" t="str">
        <f t="shared" si="9"/>
        <v>---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tr">
        <f t="shared" si="8"/>
        <v>---</v>
      </c>
      <c r="B225" s="80" t="str">
        <f t="shared" si="9"/>
        <v>---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tr">
        <f t="shared" si="8"/>
        <v>---</v>
      </c>
      <c r="B226" s="80" t="str">
        <f t="shared" si="9"/>
        <v>---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tr">
        <f t="shared" si="8"/>
        <v>---</v>
      </c>
      <c r="B227" s="80" t="str">
        <f t="shared" si="9"/>
        <v>---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tr">
        <f t="shared" si="8"/>
        <v>---</v>
      </c>
      <c r="B228" s="80" t="str">
        <f t="shared" si="9"/>
        <v>---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tr">
        <f t="shared" si="8"/>
        <v>---</v>
      </c>
      <c r="B229" s="80" t="str">
        <f t="shared" si="9"/>
        <v>---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tr">
        <f t="shared" si="8"/>
        <v>---</v>
      </c>
      <c r="B230" s="80" t="str">
        <f t="shared" si="9"/>
        <v>---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tr">
        <f t="shared" si="8"/>
        <v>---</v>
      </c>
      <c r="B231" s="80" t="str">
        <f t="shared" si="9"/>
        <v>---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tr">
        <f t="shared" si="8"/>
        <v>---</v>
      </c>
      <c r="B232" s="80" t="str">
        <f t="shared" si="9"/>
        <v>---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tr">
        <f t="shared" si="8"/>
        <v>---</v>
      </c>
      <c r="B233" s="80" t="str">
        <f t="shared" si="9"/>
        <v>---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tr">
        <f t="shared" si="8"/>
        <v>---</v>
      </c>
      <c r="B234" s="80" t="str">
        <f t="shared" si="9"/>
        <v>---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tr">
        <f t="shared" si="8"/>
        <v>---</v>
      </c>
      <c r="B235" s="80" t="str">
        <f t="shared" si="9"/>
        <v>---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tr">
        <f t="shared" si="8"/>
        <v>---</v>
      </c>
      <c r="B236" s="80" t="str">
        <f t="shared" si="9"/>
        <v>---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tr">
        <f t="shared" si="8"/>
        <v>---</v>
      </c>
      <c r="B237" s="80" t="str">
        <f t="shared" si="9"/>
        <v>---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tr">
        <f t="shared" si="8"/>
        <v>---</v>
      </c>
      <c r="B238" s="80" t="str">
        <f t="shared" si="9"/>
        <v>---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tr">
        <f t="shared" si="8"/>
        <v>---</v>
      </c>
      <c r="B239" s="80" t="str">
        <f t="shared" si="9"/>
        <v>---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tr">
        <f t="shared" si="8"/>
        <v>---</v>
      </c>
      <c r="B240" s="80" t="str">
        <f t="shared" si="9"/>
        <v>---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tr">
        <f t="shared" si="8"/>
        <v>---</v>
      </c>
      <c r="B241" s="80" t="str">
        <f t="shared" si="9"/>
        <v>---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tr">
        <f t="shared" si="8"/>
        <v>---</v>
      </c>
      <c r="B242" s="80" t="str">
        <f t="shared" si="9"/>
        <v>---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tr">
        <f t="shared" si="8"/>
        <v>---</v>
      </c>
      <c r="B243" s="80" t="str">
        <f t="shared" si="9"/>
        <v>---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tr">
        <f t="shared" si="8"/>
        <v>---</v>
      </c>
      <c r="B244" s="80" t="str">
        <f t="shared" si="9"/>
        <v>---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tr">
        <f t="shared" si="8"/>
        <v>---</v>
      </c>
      <c r="B245" s="80" t="str">
        <f t="shared" si="9"/>
        <v>---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tr">
        <f t="shared" si="8"/>
        <v>---</v>
      </c>
      <c r="B246" s="80" t="str">
        <f t="shared" si="9"/>
        <v>---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tr">
        <f t="shared" si="8"/>
        <v>---</v>
      </c>
      <c r="B247" s="80" t="str">
        <f t="shared" si="9"/>
        <v>---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tr">
        <f t="shared" si="8"/>
        <v>---</v>
      </c>
      <c r="B248" s="80" t="str">
        <f t="shared" si="9"/>
        <v>---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tr">
        <f t="shared" si="8"/>
        <v>---</v>
      </c>
      <c r="B249" s="80" t="str">
        <f t="shared" si="9"/>
        <v>---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tr">
        <f t="shared" si="8"/>
        <v>---</v>
      </c>
      <c r="B250" s="80" t="str">
        <f t="shared" si="9"/>
        <v>---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tr">
        <f t="shared" si="8"/>
        <v>---</v>
      </c>
      <c r="B251" s="80" t="str">
        <f t="shared" si="9"/>
        <v>---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tr">
        <f t="shared" si="8"/>
        <v>---</v>
      </c>
      <c r="B252" s="80" t="str">
        <f t="shared" si="9"/>
        <v>---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tr">
        <f t="shared" si="8"/>
        <v>---</v>
      </c>
      <c r="B253" s="80" t="str">
        <f t="shared" si="9"/>
        <v>---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tr">
        <f t="shared" si="8"/>
        <v>---</v>
      </c>
      <c r="B254" s="80" t="str">
        <f t="shared" si="9"/>
        <v>---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tr">
        <f t="shared" si="8"/>
        <v>---</v>
      </c>
      <c r="B255" s="80" t="str">
        <f t="shared" si="9"/>
        <v>---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tr">
        <f t="shared" si="8"/>
        <v>---</v>
      </c>
      <c r="B256" s="80" t="str">
        <f t="shared" si="9"/>
        <v>---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tr">
        <f t="shared" si="8"/>
        <v>---</v>
      </c>
      <c r="B257" s="80" t="str">
        <f t="shared" si="9"/>
        <v>---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tr">
        <f t="shared" si="8"/>
        <v>---</v>
      </c>
      <c r="B258" s="80" t="str">
        <f t="shared" si="9"/>
        <v>---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tr">
        <f t="shared" si="8"/>
        <v>---</v>
      </c>
      <c r="B259" s="80" t="str">
        <f t="shared" si="9"/>
        <v>---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tr">
        <f t="shared" si="8"/>
        <v>---</v>
      </c>
      <c r="B260" s="80" t="str">
        <f t="shared" si="9"/>
        <v>---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tr">
        <f t="shared" si="8"/>
        <v>---</v>
      </c>
      <c r="B261" s="80" t="str">
        <f t="shared" si="9"/>
        <v>---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tr">
        <f t="shared" si="8"/>
        <v>---</v>
      </c>
      <c r="B262" s="80" t="str">
        <f t="shared" si="9"/>
        <v>---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tr">
        <f t="shared" si="8"/>
        <v>---</v>
      </c>
      <c r="B263" s="80" t="str">
        <f t="shared" si="9"/>
        <v>---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tr">
        <f t="shared" si="8"/>
        <v>---</v>
      </c>
      <c r="B264" s="80" t="str">
        <f t="shared" si="9"/>
        <v>---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tr">
        <f t="shared" si="8"/>
        <v>---</v>
      </c>
      <c r="B265" s="80" t="str">
        <f t="shared" si="9"/>
        <v>---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tr">
        <f t="shared" si="8"/>
        <v>---</v>
      </c>
      <c r="B266" s="80" t="str">
        <f t="shared" si="9"/>
        <v>---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tr">
        <f t="shared" si="8"/>
        <v>---</v>
      </c>
      <c r="B267" s="80" t="str">
        <f t="shared" si="9"/>
        <v>---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tr">
        <f t="shared" si="8"/>
        <v>---</v>
      </c>
      <c r="B268" s="80" t="str">
        <f t="shared" si="9"/>
        <v>---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tr">
        <f t="shared" si="8"/>
        <v>---</v>
      </c>
      <c r="B269" s="80" t="str">
        <f t="shared" si="9"/>
        <v>---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tr">
        <f t="shared" si="8"/>
        <v>---</v>
      </c>
      <c r="B270" s="80" t="str">
        <f t="shared" si="9"/>
        <v>---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tr">
        <f t="shared" si="8"/>
        <v>---</v>
      </c>
      <c r="B271" s="80" t="str">
        <f t="shared" si="9"/>
        <v>---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tr">
        <f t="shared" si="8"/>
        <v>---</v>
      </c>
      <c r="B272" s="80" t="str">
        <f t="shared" si="9"/>
        <v>---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tr">
        <f t="shared" si="8"/>
        <v>---</v>
      </c>
      <c r="B273" s="80" t="str">
        <f t="shared" si="9"/>
        <v>---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5.625" style="147" customWidth="1"/>
    <col min="27" max="28" width="5.00390625" style="10" customWidth="1"/>
    <col min="29" max="29" width="5.625" style="10" customWidth="1"/>
    <col min="30" max="16384" width="5.00390625" style="10" customWidth="1"/>
  </cols>
  <sheetData>
    <row r="1" spans="1:25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</row>
    <row r="2" spans="1:25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</row>
    <row r="3" spans="1:25" ht="4.5" customHeight="1">
      <c r="A3" s="97"/>
      <c r="B3" s="98"/>
      <c r="C3" s="99"/>
      <c r="D3" s="100"/>
      <c r="E3" s="101"/>
      <c r="F3" s="102"/>
      <c r="G3" s="102"/>
      <c r="H3" s="103"/>
      <c r="I3" s="103"/>
      <c r="J3" s="99"/>
      <c r="K3" s="98"/>
      <c r="L3" s="104"/>
      <c r="M3" s="105"/>
      <c r="N3" s="97"/>
      <c r="O3" s="98"/>
      <c r="P3" s="99"/>
      <c r="Q3" s="100"/>
      <c r="R3" s="101"/>
      <c r="S3" s="102"/>
      <c r="T3" s="102"/>
      <c r="U3" s="103"/>
      <c r="V3" s="103"/>
      <c r="W3" s="99"/>
      <c r="X3" s="98"/>
      <c r="Y3" s="104"/>
    </row>
    <row r="4" spans="1:26" s="55" customFormat="1" ht="12.75" customHeight="1">
      <c r="A4" s="106"/>
      <c r="B4" s="107"/>
      <c r="C4" s="108"/>
      <c r="D4" s="109"/>
      <c r="E4" s="110" t="s">
        <v>48</v>
      </c>
      <c r="F4" s="111" t="s">
        <v>93</v>
      </c>
      <c r="G4" s="111"/>
      <c r="H4" s="59"/>
      <c r="I4" s="112"/>
      <c r="J4" s="68"/>
      <c r="K4" s="69"/>
      <c r="L4" s="70"/>
      <c r="M4" s="113"/>
      <c r="N4" s="106"/>
      <c r="O4" s="107"/>
      <c r="P4" s="108"/>
      <c r="Q4" s="109"/>
      <c r="R4" s="110" t="s">
        <v>48</v>
      </c>
      <c r="S4" s="111" t="s">
        <v>114</v>
      </c>
      <c r="T4" s="111"/>
      <c r="U4" s="59"/>
      <c r="V4" s="112"/>
      <c r="W4" s="68"/>
      <c r="X4" s="69"/>
      <c r="Y4" s="70"/>
      <c r="Z4" s="148"/>
    </row>
    <row r="5" spans="1:26" s="55" customFormat="1" ht="12.75" customHeight="1">
      <c r="A5" s="106"/>
      <c r="B5" s="107"/>
      <c r="C5" s="108"/>
      <c r="D5" s="109"/>
      <c r="E5" s="114" t="s">
        <v>49</v>
      </c>
      <c r="F5" s="111" t="s">
        <v>94</v>
      </c>
      <c r="G5" s="111"/>
      <c r="H5" s="115"/>
      <c r="I5" s="112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L5" s="73"/>
      <c r="M5" s="113"/>
      <c r="N5" s="106"/>
      <c r="O5" s="107"/>
      <c r="P5" s="108"/>
      <c r="Q5" s="109"/>
      <c r="R5" s="114" t="s">
        <v>49</v>
      </c>
      <c r="S5" s="111" t="s">
        <v>115</v>
      </c>
      <c r="T5" s="111"/>
      <c r="U5" s="115"/>
      <c r="V5" s="112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73"/>
      <c r="Z5" s="148"/>
    </row>
    <row r="6" spans="1:26" s="55" customFormat="1" ht="12.75" customHeight="1">
      <c r="A6" s="106"/>
      <c r="B6" s="107"/>
      <c r="C6" s="108"/>
      <c r="D6" s="109"/>
      <c r="E6" s="114" t="s">
        <v>50</v>
      </c>
      <c r="F6" s="111" t="s">
        <v>95</v>
      </c>
      <c r="G6" s="111"/>
      <c r="H6" s="59"/>
      <c r="I6" s="112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3"/>
      <c r="N6" s="106"/>
      <c r="O6" s="107"/>
      <c r="P6" s="108"/>
      <c r="Q6" s="109"/>
      <c r="R6" s="114" t="s">
        <v>50</v>
      </c>
      <c r="S6" s="111" t="s">
        <v>116</v>
      </c>
      <c r="T6" s="111"/>
      <c r="U6" s="59"/>
      <c r="V6" s="112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  <c r="Z6" s="148"/>
    </row>
    <row r="7" spans="1:26" s="55" customFormat="1" ht="12.75" customHeight="1">
      <c r="A7" s="106"/>
      <c r="B7" s="107"/>
      <c r="C7" s="108"/>
      <c r="D7" s="109"/>
      <c r="E7" s="110" t="s">
        <v>51</v>
      </c>
      <c r="F7" s="111" t="s">
        <v>96</v>
      </c>
      <c r="G7" s="111"/>
      <c r="H7" s="59"/>
      <c r="I7" s="112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73"/>
      <c r="M7" s="113"/>
      <c r="N7" s="106"/>
      <c r="O7" s="107"/>
      <c r="P7" s="108"/>
      <c r="Q7" s="109"/>
      <c r="R7" s="110" t="s">
        <v>51</v>
      </c>
      <c r="S7" s="111" t="s">
        <v>117</v>
      </c>
      <c r="T7" s="111"/>
      <c r="U7" s="59"/>
      <c r="V7" s="112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73"/>
      <c r="Z7" s="148"/>
    </row>
    <row r="8" spans="1:26" s="55" customFormat="1" ht="12.75" customHeight="1">
      <c r="A8" s="116" t="s">
        <v>48</v>
      </c>
      <c r="B8" s="117" t="s">
        <v>105</v>
      </c>
      <c r="C8" s="108"/>
      <c r="D8" s="109"/>
      <c r="E8" s="118"/>
      <c r="F8" s="59"/>
      <c r="G8" s="110" t="s">
        <v>48</v>
      </c>
      <c r="H8" s="119" t="s">
        <v>97</v>
      </c>
      <c r="J8" s="59"/>
      <c r="K8" s="115"/>
      <c r="L8" s="60"/>
      <c r="M8" s="113"/>
      <c r="N8" s="116" t="s">
        <v>48</v>
      </c>
      <c r="O8" s="117" t="s">
        <v>126</v>
      </c>
      <c r="P8" s="108"/>
      <c r="Q8" s="109"/>
      <c r="R8" s="118"/>
      <c r="S8" s="59"/>
      <c r="T8" s="110" t="s">
        <v>48</v>
      </c>
      <c r="U8" s="166" t="s">
        <v>118</v>
      </c>
      <c r="W8" s="59"/>
      <c r="X8" s="115"/>
      <c r="Y8" s="60"/>
      <c r="Z8" s="148"/>
    </row>
    <row r="9" spans="1:26" s="55" customFormat="1" ht="12.75" customHeight="1">
      <c r="A9" s="120" t="s">
        <v>49</v>
      </c>
      <c r="B9" s="117" t="s">
        <v>106</v>
      </c>
      <c r="C9" s="121"/>
      <c r="D9" s="109"/>
      <c r="E9" s="118"/>
      <c r="F9" s="122"/>
      <c r="G9" s="114" t="s">
        <v>49</v>
      </c>
      <c r="H9" s="119" t="s">
        <v>98</v>
      </c>
      <c r="J9" s="59"/>
      <c r="K9" s="115"/>
      <c r="L9" s="60"/>
      <c r="M9" s="113"/>
      <c r="N9" s="120" t="s">
        <v>49</v>
      </c>
      <c r="O9" s="117" t="s">
        <v>127</v>
      </c>
      <c r="P9" s="121"/>
      <c r="Q9" s="109"/>
      <c r="R9" s="118"/>
      <c r="S9" s="122"/>
      <c r="T9" s="114" t="s">
        <v>49</v>
      </c>
      <c r="U9" s="119" t="s">
        <v>119</v>
      </c>
      <c r="W9" s="59"/>
      <c r="X9" s="115"/>
      <c r="Y9" s="60"/>
      <c r="Z9" s="148"/>
    </row>
    <row r="10" spans="1:26" s="55" customFormat="1" ht="12.75" customHeight="1">
      <c r="A10" s="120" t="s">
        <v>50</v>
      </c>
      <c r="B10" s="117" t="s">
        <v>107</v>
      </c>
      <c r="C10" s="108"/>
      <c r="D10" s="109"/>
      <c r="E10" s="118"/>
      <c r="F10" s="122"/>
      <c r="G10" s="114" t="s">
        <v>50</v>
      </c>
      <c r="H10" s="119" t="s">
        <v>99</v>
      </c>
      <c r="J10" s="59"/>
      <c r="K10" s="59"/>
      <c r="L10" s="60"/>
      <c r="M10" s="113"/>
      <c r="N10" s="120" t="s">
        <v>50</v>
      </c>
      <c r="O10" s="167" t="s">
        <v>128</v>
      </c>
      <c r="P10" s="108"/>
      <c r="Q10" s="109"/>
      <c r="R10" s="118"/>
      <c r="S10" s="122"/>
      <c r="T10" s="114" t="s">
        <v>50</v>
      </c>
      <c r="U10" s="119" t="s">
        <v>120</v>
      </c>
      <c r="W10" s="59"/>
      <c r="X10" s="59"/>
      <c r="Y10" s="60"/>
      <c r="Z10" s="148"/>
    </row>
    <row r="11" spans="1:26" s="55" customFormat="1" ht="12.75" customHeight="1">
      <c r="A11" s="116" t="s">
        <v>51</v>
      </c>
      <c r="B11" s="117" t="s">
        <v>108</v>
      </c>
      <c r="C11" s="121"/>
      <c r="D11" s="109"/>
      <c r="E11" s="118"/>
      <c r="F11" s="59"/>
      <c r="G11" s="110" t="s">
        <v>51</v>
      </c>
      <c r="H11" s="119" t="s">
        <v>100</v>
      </c>
      <c r="J11" s="59"/>
      <c r="K11" s="61" t="s">
        <v>55</v>
      </c>
      <c r="L11" s="60"/>
      <c r="M11" s="113"/>
      <c r="N11" s="116" t="s">
        <v>51</v>
      </c>
      <c r="O11" s="167" t="s">
        <v>129</v>
      </c>
      <c r="P11" s="121"/>
      <c r="Q11" s="109"/>
      <c r="R11" s="118"/>
      <c r="S11" s="59"/>
      <c r="T11" s="110" t="s">
        <v>51</v>
      </c>
      <c r="U11" s="119" t="s">
        <v>121</v>
      </c>
      <c r="W11" s="59"/>
      <c r="X11" s="61" t="s">
        <v>55</v>
      </c>
      <c r="Y11" s="60"/>
      <c r="Z11" s="148"/>
    </row>
    <row r="12" spans="1:26" s="55" customFormat="1" ht="12.75" customHeight="1">
      <c r="A12" s="123"/>
      <c r="B12" s="121"/>
      <c r="C12" s="121"/>
      <c r="D12" s="109"/>
      <c r="E12" s="110" t="s">
        <v>48</v>
      </c>
      <c r="F12" s="111" t="s">
        <v>101</v>
      </c>
      <c r="G12" s="111"/>
      <c r="H12" s="59"/>
      <c r="I12" s="124"/>
      <c r="J12" s="62" t="s">
        <v>52</v>
      </c>
      <c r="K12" s="164" t="s">
        <v>400</v>
      </c>
      <c r="L12" s="60"/>
      <c r="M12" s="113"/>
      <c r="N12" s="123"/>
      <c r="O12" s="121"/>
      <c r="P12" s="121"/>
      <c r="Q12" s="109"/>
      <c r="R12" s="110" t="s">
        <v>48</v>
      </c>
      <c r="S12" s="111" t="s">
        <v>122</v>
      </c>
      <c r="T12" s="111"/>
      <c r="U12" s="59"/>
      <c r="V12" s="124"/>
      <c r="W12" s="62" t="s">
        <v>52</v>
      </c>
      <c r="X12" s="164" t="s">
        <v>404</v>
      </c>
      <c r="Y12" s="60"/>
      <c r="Z12" s="148"/>
    </row>
    <row r="13" spans="1:26" s="55" customFormat="1" ht="12.75" customHeight="1">
      <c r="A13" s="106"/>
      <c r="B13" s="63" t="s">
        <v>56</v>
      </c>
      <c r="C13" s="108"/>
      <c r="D13" s="109"/>
      <c r="E13" s="114" t="s">
        <v>49</v>
      </c>
      <c r="F13" s="111" t="s">
        <v>102</v>
      </c>
      <c r="G13" s="111"/>
      <c r="H13" s="59"/>
      <c r="I13" s="112"/>
      <c r="J13" s="62" t="s">
        <v>46</v>
      </c>
      <c r="K13" s="165" t="s">
        <v>400</v>
      </c>
      <c r="L13" s="60"/>
      <c r="M13" s="113"/>
      <c r="N13" s="106"/>
      <c r="O13" s="63" t="s">
        <v>56</v>
      </c>
      <c r="P13" s="108"/>
      <c r="Q13" s="109"/>
      <c r="R13" s="114" t="s">
        <v>49</v>
      </c>
      <c r="S13" s="111" t="s">
        <v>123</v>
      </c>
      <c r="T13" s="111"/>
      <c r="U13" s="59"/>
      <c r="V13" s="112"/>
      <c r="W13" s="62" t="s">
        <v>46</v>
      </c>
      <c r="X13" s="165" t="s">
        <v>406</v>
      </c>
      <c r="Y13" s="60"/>
      <c r="Z13" s="148"/>
    </row>
    <row r="14" spans="1:26" s="55" customFormat="1" ht="12.75" customHeight="1">
      <c r="A14" s="106"/>
      <c r="B14" s="63" t="s">
        <v>403</v>
      </c>
      <c r="C14" s="108"/>
      <c r="D14" s="109"/>
      <c r="E14" s="114" t="s">
        <v>50</v>
      </c>
      <c r="F14" s="111" t="s">
        <v>103</v>
      </c>
      <c r="G14" s="111"/>
      <c r="H14" s="115"/>
      <c r="I14" s="112"/>
      <c r="J14" s="62" t="s">
        <v>54</v>
      </c>
      <c r="K14" s="165" t="s">
        <v>401</v>
      </c>
      <c r="L14" s="60"/>
      <c r="M14" s="113"/>
      <c r="N14" s="106"/>
      <c r="O14" s="63" t="s">
        <v>407</v>
      </c>
      <c r="P14" s="108"/>
      <c r="Q14" s="109"/>
      <c r="R14" s="114" t="s">
        <v>50</v>
      </c>
      <c r="S14" s="111" t="s">
        <v>124</v>
      </c>
      <c r="T14" s="111"/>
      <c r="U14" s="115"/>
      <c r="V14" s="112"/>
      <c r="W14" s="62" t="s">
        <v>54</v>
      </c>
      <c r="X14" s="165" t="s">
        <v>405</v>
      </c>
      <c r="Y14" s="60"/>
      <c r="Z14" s="148"/>
    </row>
    <row r="15" spans="1:26" s="55" customFormat="1" ht="12.75" customHeight="1">
      <c r="A15" s="125"/>
      <c r="B15" s="64"/>
      <c r="C15" s="64"/>
      <c r="D15" s="109"/>
      <c r="E15" s="110" t="s">
        <v>51</v>
      </c>
      <c r="F15" s="117" t="s">
        <v>104</v>
      </c>
      <c r="G15" s="117"/>
      <c r="H15" s="64"/>
      <c r="I15" s="64"/>
      <c r="J15" s="65" t="s">
        <v>53</v>
      </c>
      <c r="K15" s="165" t="s">
        <v>402</v>
      </c>
      <c r="L15" s="66"/>
      <c r="M15" s="126"/>
      <c r="N15" s="125"/>
      <c r="O15" s="64"/>
      <c r="P15" s="64"/>
      <c r="Q15" s="109"/>
      <c r="R15" s="110" t="s">
        <v>51</v>
      </c>
      <c r="S15" s="117" t="s">
        <v>125</v>
      </c>
      <c r="T15" s="117"/>
      <c r="U15" s="64"/>
      <c r="V15" s="64"/>
      <c r="W15" s="65" t="s">
        <v>53</v>
      </c>
      <c r="X15" s="165" t="s">
        <v>405</v>
      </c>
      <c r="Y15" s="66"/>
      <c r="Z15" s="148"/>
    </row>
    <row r="16" spans="1:32" ht="4.5" customHeight="1">
      <c r="A16" s="127"/>
      <c r="B16" s="128"/>
      <c r="C16" s="129"/>
      <c r="D16" s="130"/>
      <c r="E16" s="131"/>
      <c r="F16" s="132"/>
      <c r="G16" s="132"/>
      <c r="H16" s="133"/>
      <c r="I16" s="133"/>
      <c r="J16" s="129"/>
      <c r="K16" s="128"/>
      <c r="L16" s="134"/>
      <c r="M16" s="135"/>
      <c r="N16" s="127"/>
      <c r="O16" s="128"/>
      <c r="P16" s="129"/>
      <c r="Q16" s="130"/>
      <c r="R16" s="131"/>
      <c r="S16" s="132"/>
      <c r="T16" s="132"/>
      <c r="U16" s="133"/>
      <c r="V16" s="133"/>
      <c r="W16" s="129"/>
      <c r="X16" s="128"/>
      <c r="Y16" s="134"/>
      <c r="Z16" s="148"/>
      <c r="AA16" s="55"/>
      <c r="AB16" s="55"/>
      <c r="AC16" s="55"/>
      <c r="AD16" s="55"/>
      <c r="AE16" s="55"/>
      <c r="AF16" s="55"/>
    </row>
    <row r="17" spans="1:32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50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50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36" t="s">
        <v>16</v>
      </c>
      <c r="Z17" s="159" t="s">
        <v>60</v>
      </c>
      <c r="AA17" s="160"/>
      <c r="AB17" s="156"/>
      <c r="AC17" s="161" t="s">
        <v>61</v>
      </c>
      <c r="AD17" s="157"/>
      <c r="AE17" s="158"/>
      <c r="AF17" s="55"/>
    </row>
    <row r="18" spans="1:32" ht="12.75">
      <c r="A18" s="21" t="s">
        <v>16</v>
      </c>
      <c r="B18" s="94" t="s">
        <v>17</v>
      </c>
      <c r="C18" s="95" t="s">
        <v>18</v>
      </c>
      <c r="D18" s="96" t="s">
        <v>19</v>
      </c>
      <c r="E18" s="96" t="s">
        <v>20</v>
      </c>
      <c r="F18" s="96"/>
      <c r="G18" s="96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37" t="s">
        <v>19</v>
      </c>
      <c r="R18" s="137" t="s">
        <v>20</v>
      </c>
      <c r="S18" s="137"/>
      <c r="T18" s="137"/>
      <c r="U18" s="23" t="s">
        <v>18</v>
      </c>
      <c r="V18" s="23" t="s">
        <v>15</v>
      </c>
      <c r="W18" s="22"/>
      <c r="X18" s="21" t="s">
        <v>17</v>
      </c>
      <c r="Y18" s="138"/>
      <c r="Z18" s="90" t="s">
        <v>59</v>
      </c>
      <c r="AA18" s="155" t="s">
        <v>64</v>
      </c>
      <c r="AB18" s="156"/>
      <c r="AC18" s="90" t="s">
        <v>59</v>
      </c>
      <c r="AD18" s="157" t="s">
        <v>64</v>
      </c>
      <c r="AE18" s="158"/>
      <c r="AF18" s="55"/>
    </row>
    <row r="19" spans="1:32" ht="16.5" customHeight="1">
      <c r="A19" s="24">
        <v>1.9375</v>
      </c>
      <c r="B19" s="25">
        <v>8</v>
      </c>
      <c r="C19" s="26">
        <v>1</v>
      </c>
      <c r="D19" s="152" t="s">
        <v>110</v>
      </c>
      <c r="E19" s="27" t="s">
        <v>46</v>
      </c>
      <c r="F19" s="151" t="s">
        <v>109</v>
      </c>
      <c r="G19" s="149">
        <v>10</v>
      </c>
      <c r="H19" s="28">
        <v>180</v>
      </c>
      <c r="I19" s="28"/>
      <c r="J19" s="29">
        <v>2</v>
      </c>
      <c r="K19" s="30">
        <v>0</v>
      </c>
      <c r="L19" s="24">
        <v>-1.9375</v>
      </c>
      <c r="M19" s="9"/>
      <c r="N19" s="24">
        <v>-3.0625</v>
      </c>
      <c r="O19" s="25">
        <v>1</v>
      </c>
      <c r="P19" s="26">
        <v>1</v>
      </c>
      <c r="Q19" s="152" t="s">
        <v>131</v>
      </c>
      <c r="R19" s="27" t="s">
        <v>46</v>
      </c>
      <c r="S19" s="151" t="s">
        <v>130</v>
      </c>
      <c r="T19" s="149">
        <v>8</v>
      </c>
      <c r="U19" s="28"/>
      <c r="V19" s="28">
        <v>200</v>
      </c>
      <c r="W19" s="29">
        <v>2</v>
      </c>
      <c r="X19" s="30">
        <v>7</v>
      </c>
      <c r="Y19" s="139">
        <v>3.0625</v>
      </c>
      <c r="Z19" s="84" t="str">
        <f>C19&amp;"+"&amp;J19</f>
        <v>1+2</v>
      </c>
      <c r="AA19" s="85">
        <f>IF(AND(H19&gt;0,H19&lt;1),2*H19,MATCH(A19,{-40000,-0.4999999999,0.5,40000},1)-1)</f>
        <v>2</v>
      </c>
      <c r="AB19" s="81">
        <f>IF(AND(I19&gt;0,I19&lt;1),2*I19,MATCH(L19,{-40000,-0.4999999999,0.5,40000},1)-1)</f>
        <v>0</v>
      </c>
      <c r="AC19" s="84" t="str">
        <f>P19&amp;"+"&amp;W19</f>
        <v>1+2</v>
      </c>
      <c r="AD19" s="85">
        <f>IF(AND(U19&gt;0,U19&lt;1),2*U19,MATCH(N19,{-40000,-0.4999999999,0.5,40000},1)-1)</f>
        <v>0</v>
      </c>
      <c r="AE19" s="81">
        <f>IF(AND(V19&gt;0,V19&lt;1),2*V19,MATCH(Y19,{-40000,-0.4999999999,0.5,40000},1)-1)</f>
        <v>2</v>
      </c>
      <c r="AF19" s="55"/>
    </row>
    <row r="20" spans="1:32" ht="16.5" customHeight="1">
      <c r="A20" s="24">
        <v>-1.0625</v>
      </c>
      <c r="B20" s="25">
        <v>0</v>
      </c>
      <c r="C20" s="26">
        <v>4</v>
      </c>
      <c r="D20" s="153" t="s">
        <v>110</v>
      </c>
      <c r="E20" s="27" t="s">
        <v>46</v>
      </c>
      <c r="F20" s="151" t="s">
        <v>111</v>
      </c>
      <c r="G20" s="149">
        <v>7</v>
      </c>
      <c r="H20" s="28">
        <v>90</v>
      </c>
      <c r="I20" s="28"/>
      <c r="J20" s="29">
        <v>7</v>
      </c>
      <c r="K20" s="30">
        <v>8</v>
      </c>
      <c r="L20" s="24">
        <v>1.0625</v>
      </c>
      <c r="M20" s="9"/>
      <c r="N20" s="24">
        <v>3.25</v>
      </c>
      <c r="O20" s="25">
        <v>6</v>
      </c>
      <c r="P20" s="26">
        <v>4</v>
      </c>
      <c r="Q20" s="153" t="s">
        <v>133</v>
      </c>
      <c r="R20" s="27" t="s">
        <v>53</v>
      </c>
      <c r="S20" s="154" t="s">
        <v>132</v>
      </c>
      <c r="T20" s="149">
        <v>7</v>
      </c>
      <c r="U20" s="28">
        <v>50</v>
      </c>
      <c r="V20" s="28"/>
      <c r="W20" s="29">
        <v>7</v>
      </c>
      <c r="X20" s="30">
        <v>2</v>
      </c>
      <c r="Y20" s="139">
        <v>-3.25</v>
      </c>
      <c r="Z20" s="86" t="str">
        <f>C20&amp;"+"&amp;J20</f>
        <v>4+7</v>
      </c>
      <c r="AA20" s="87">
        <f>IF(AND(H20&gt;0,H20&lt;1),2*H20,MATCH(A20,{-40000,-0.4999999999,0.5,40000},1)-1)</f>
        <v>0</v>
      </c>
      <c r="AB20" s="82">
        <f>IF(AND(I20&gt;0,I20&lt;1),2*I20,MATCH(L20,{-40000,-0.4999999999,0.5,40000},1)-1)</f>
        <v>2</v>
      </c>
      <c r="AC20" s="86" t="str">
        <f>P20&amp;"+"&amp;W20</f>
        <v>4+7</v>
      </c>
      <c r="AD20" s="87">
        <f>IF(AND(U20&gt;0,U20&lt;1),2*U20,MATCH(N20,{-40000,-0.4999999999,0.5,40000},1)-1)</f>
        <v>2</v>
      </c>
      <c r="AE20" s="82">
        <f>IF(AND(V20&gt;0,V20&lt;1),2*V20,MATCH(Y20,{-40000,-0.4999999999,0.5,40000},1)-1)</f>
        <v>0</v>
      </c>
      <c r="AF20" s="55"/>
    </row>
    <row r="21" spans="1:32" ht="16.5" customHeight="1">
      <c r="A21" s="24">
        <v>-0.0625</v>
      </c>
      <c r="B21" s="25">
        <v>4</v>
      </c>
      <c r="C21" s="140">
        <v>8</v>
      </c>
      <c r="D21" s="152" t="s">
        <v>113</v>
      </c>
      <c r="E21" s="27" t="s">
        <v>46</v>
      </c>
      <c r="F21" s="154" t="s">
        <v>112</v>
      </c>
      <c r="G21" s="149">
        <v>8</v>
      </c>
      <c r="H21" s="28">
        <v>120</v>
      </c>
      <c r="I21" s="28"/>
      <c r="J21" s="141">
        <v>6</v>
      </c>
      <c r="K21" s="142">
        <v>4</v>
      </c>
      <c r="L21" s="143">
        <v>0.0625</v>
      </c>
      <c r="M21" s="144"/>
      <c r="N21" s="143">
        <v>4.5625</v>
      </c>
      <c r="O21" s="145">
        <v>8</v>
      </c>
      <c r="P21" s="140">
        <v>8</v>
      </c>
      <c r="Q21" s="152" t="s">
        <v>134</v>
      </c>
      <c r="R21" s="27" t="s">
        <v>46</v>
      </c>
      <c r="S21" s="151" t="s">
        <v>130</v>
      </c>
      <c r="T21" s="149">
        <v>8</v>
      </c>
      <c r="U21" s="28">
        <v>110</v>
      </c>
      <c r="V21" s="28"/>
      <c r="W21" s="141">
        <v>6</v>
      </c>
      <c r="X21" s="30">
        <v>0</v>
      </c>
      <c r="Y21" s="139">
        <v>-4.5625</v>
      </c>
      <c r="Z21" s="86" t="str">
        <f>C21&amp;"+"&amp;J21</f>
        <v>8+6</v>
      </c>
      <c r="AA21" s="87">
        <f>IF(AND(H21&gt;0,H21&lt;1),2*H21,MATCH(A21,{-40000,-0.4999999999,0.5,40000},1)-1)</f>
        <v>1</v>
      </c>
      <c r="AB21" s="82">
        <f>IF(AND(I21&gt;0,I21&lt;1),2*I21,MATCH(L21,{-40000,-0.4999999999,0.5,40000},1)-1)</f>
        <v>1</v>
      </c>
      <c r="AC21" s="86" t="str">
        <f>P21&amp;"+"&amp;W21</f>
        <v>8+6</v>
      </c>
      <c r="AD21" s="87">
        <f>IF(AND(U21&gt;0,U21&lt;1),2*U21,MATCH(N21,{-40000,-0.4999999999,0.5,40000},1)-1)</f>
        <v>2</v>
      </c>
      <c r="AE21" s="82">
        <f>IF(AND(V21&gt;0,V21&lt;1),2*V21,MATCH(Y21,{-40000,-0.4999999999,0.5,40000},1)-1)</f>
        <v>0</v>
      </c>
      <c r="AF21" s="55"/>
    </row>
    <row r="22" spans="1:32" ht="16.5" customHeight="1">
      <c r="A22" s="24">
        <v>-0.0625</v>
      </c>
      <c r="B22" s="25">
        <v>4</v>
      </c>
      <c r="C22" s="26">
        <v>3</v>
      </c>
      <c r="D22" s="152" t="s">
        <v>110</v>
      </c>
      <c r="E22" s="146" t="s">
        <v>46</v>
      </c>
      <c r="F22" s="151" t="s">
        <v>111</v>
      </c>
      <c r="G22" s="149">
        <v>8</v>
      </c>
      <c r="H22" s="28">
        <v>120</v>
      </c>
      <c r="I22" s="28"/>
      <c r="J22" s="29">
        <v>10</v>
      </c>
      <c r="K22" s="30">
        <v>4</v>
      </c>
      <c r="L22" s="24">
        <v>0.0625</v>
      </c>
      <c r="M22" s="9"/>
      <c r="N22" s="24">
        <v>-0.375</v>
      </c>
      <c r="O22" s="25">
        <v>4</v>
      </c>
      <c r="P22" s="26">
        <v>3</v>
      </c>
      <c r="Q22" s="152" t="s">
        <v>136</v>
      </c>
      <c r="R22" s="146" t="s">
        <v>46</v>
      </c>
      <c r="S22" s="154" t="s">
        <v>135</v>
      </c>
      <c r="T22" s="149">
        <v>8</v>
      </c>
      <c r="U22" s="28"/>
      <c r="V22" s="28">
        <v>100</v>
      </c>
      <c r="W22" s="29">
        <v>10</v>
      </c>
      <c r="X22" s="30">
        <v>4</v>
      </c>
      <c r="Y22" s="139">
        <v>0.375</v>
      </c>
      <c r="Z22" s="86" t="str">
        <f>C22&amp;"+"&amp;J22</f>
        <v>3+10</v>
      </c>
      <c r="AA22" s="87">
        <f>IF(AND(H22&gt;0,H22&lt;1),2*H22,MATCH(A22,{-40000,-0.4999999999,0.5,40000},1)-1)</f>
        <v>1</v>
      </c>
      <c r="AB22" s="82">
        <f>IF(AND(I22&gt;0,I22&lt;1),2*I22,MATCH(L22,{-40000,-0.4999999999,0.5,40000},1)-1)</f>
        <v>1</v>
      </c>
      <c r="AC22" s="86" t="str">
        <f>P22&amp;"+"&amp;W22</f>
        <v>3+10</v>
      </c>
      <c r="AD22" s="87">
        <f>IF(AND(U22&gt;0,U22&lt;1),2*U22,MATCH(N22,{-40000,-0.4999999999,0.5,40000},1)-1)</f>
        <v>1</v>
      </c>
      <c r="AE22" s="82">
        <f>IF(AND(V22&gt;0,V22&lt;1),2*V22,MATCH(Y22,{-40000,-0.4999999999,0.5,40000},1)-1)</f>
        <v>1</v>
      </c>
      <c r="AF22" s="55"/>
    </row>
    <row r="23" spans="1:32" ht="16.5" customHeight="1">
      <c r="A23" s="24">
        <v>-0.0625</v>
      </c>
      <c r="B23" s="25">
        <v>4</v>
      </c>
      <c r="C23" s="26">
        <v>9</v>
      </c>
      <c r="D23" s="152" t="s">
        <v>110</v>
      </c>
      <c r="E23" s="27" t="s">
        <v>46</v>
      </c>
      <c r="F23" s="151" t="s">
        <v>109</v>
      </c>
      <c r="G23" s="149">
        <v>8</v>
      </c>
      <c r="H23" s="28">
        <v>120</v>
      </c>
      <c r="I23" s="28"/>
      <c r="J23" s="29">
        <v>5</v>
      </c>
      <c r="K23" s="30">
        <v>4</v>
      </c>
      <c r="L23" s="24">
        <v>0.0625</v>
      </c>
      <c r="M23" s="9"/>
      <c r="N23" s="24">
        <v>-3.0625</v>
      </c>
      <c r="O23" s="25">
        <v>1</v>
      </c>
      <c r="P23" s="26">
        <v>9</v>
      </c>
      <c r="Q23" s="152" t="s">
        <v>131</v>
      </c>
      <c r="R23" s="27" t="s">
        <v>46</v>
      </c>
      <c r="S23" s="151" t="s">
        <v>130</v>
      </c>
      <c r="T23" s="149">
        <v>8</v>
      </c>
      <c r="U23" s="28"/>
      <c r="V23" s="28">
        <v>200</v>
      </c>
      <c r="W23" s="29">
        <v>5</v>
      </c>
      <c r="X23" s="30">
        <v>7</v>
      </c>
      <c r="Y23" s="139">
        <v>3.0625</v>
      </c>
      <c r="Z23" s="88" t="str">
        <f>C23&amp;"+"&amp;J23</f>
        <v>9+5</v>
      </c>
      <c r="AA23" s="89">
        <f>IF(AND(H23&gt;0,H23&lt;1),2*H23,MATCH(A23,{-40000,-0.4999999999,0.5,40000},1)-1)</f>
        <v>1</v>
      </c>
      <c r="AB23" s="83">
        <f>IF(AND(I23&gt;0,I23&lt;1),2*I23,MATCH(L23,{-40000,-0.4999999999,0.5,40000},1)-1)</f>
        <v>1</v>
      </c>
      <c r="AC23" s="88" t="str">
        <f>P23&amp;"+"&amp;W23</f>
        <v>9+5</v>
      </c>
      <c r="AD23" s="89">
        <f>IF(AND(U23&gt;0,U23&lt;1),2*U23,MATCH(N23,{-40000,-0.4999999999,0.5,40000},1)-1)</f>
        <v>0</v>
      </c>
      <c r="AE23" s="83">
        <f>IF(AND(V23&gt;0,V23&lt;1),2*V23,MATCH(Y23,{-40000,-0.4999999999,0.5,40000},1)-1)</f>
        <v>2</v>
      </c>
      <c r="AF23" s="55"/>
    </row>
    <row r="24" spans="1:26" s="55" customFormat="1" ht="13.5" customHeight="1">
      <c r="A24" s="10"/>
      <c r="B24" s="10"/>
      <c r="C24" s="31"/>
      <c r="D24" s="10"/>
      <c r="E24" s="10"/>
      <c r="F24" s="10"/>
      <c r="G24" s="10"/>
      <c r="H24" s="10"/>
      <c r="I24" s="10"/>
      <c r="J24" s="31"/>
      <c r="K24" s="10"/>
      <c r="L24" s="10"/>
      <c r="M24" s="15"/>
      <c r="N24" s="10"/>
      <c r="O24" s="10"/>
      <c r="P24" s="31"/>
      <c r="Q24" s="10"/>
      <c r="R24" s="10"/>
      <c r="S24" s="10"/>
      <c r="T24" s="10"/>
      <c r="U24" s="10"/>
      <c r="V24" s="10"/>
      <c r="W24" s="31"/>
      <c r="X24" s="10"/>
      <c r="Y24" s="10"/>
      <c r="Z24" s="148"/>
    </row>
    <row r="25" spans="1:26" s="55" customFormat="1" ht="15">
      <c r="A25" s="2"/>
      <c r="B25" s="3" t="s">
        <v>2</v>
      </c>
      <c r="C25" s="4"/>
      <c r="D25" s="3"/>
      <c r="E25" s="5" t="s">
        <v>21</v>
      </c>
      <c r="F25" s="1"/>
      <c r="G25" s="1"/>
      <c r="H25" s="6" t="s">
        <v>4</v>
      </c>
      <c r="I25" s="6"/>
      <c r="J25" s="7" t="s">
        <v>22</v>
      </c>
      <c r="K25" s="7"/>
      <c r="L25" s="8"/>
      <c r="M25" s="9">
        <v>150</v>
      </c>
      <c r="N25" s="2"/>
      <c r="O25" s="3" t="s">
        <v>2</v>
      </c>
      <c r="P25" s="4"/>
      <c r="Q25" s="3"/>
      <c r="R25" s="5" t="s">
        <v>23</v>
      </c>
      <c r="S25" s="1"/>
      <c r="T25" s="1"/>
      <c r="U25" s="6" t="s">
        <v>4</v>
      </c>
      <c r="V25" s="6"/>
      <c r="W25" s="7" t="s">
        <v>1</v>
      </c>
      <c r="X25" s="7"/>
      <c r="Y25" s="8"/>
      <c r="Z25" s="148"/>
    </row>
    <row r="26" spans="1:26" s="55" customFormat="1" ht="12.75">
      <c r="A26" s="11"/>
      <c r="B26" s="11"/>
      <c r="C26" s="12"/>
      <c r="D26" s="13"/>
      <c r="E26" s="13"/>
      <c r="F26" s="13"/>
      <c r="G26" s="13"/>
      <c r="H26" s="14" t="s">
        <v>7</v>
      </c>
      <c r="I26" s="14"/>
      <c r="J26" s="7" t="s">
        <v>24</v>
      </c>
      <c r="K26" s="7"/>
      <c r="L26" s="8"/>
      <c r="M26" s="9">
        <v>150</v>
      </c>
      <c r="N26" s="11"/>
      <c r="O26" s="11"/>
      <c r="P26" s="12"/>
      <c r="Q26" s="13"/>
      <c r="R26" s="13"/>
      <c r="S26" s="13"/>
      <c r="T26" s="13"/>
      <c r="U26" s="14" t="s">
        <v>7</v>
      </c>
      <c r="V26" s="14"/>
      <c r="W26" s="7" t="s">
        <v>25</v>
      </c>
      <c r="X26" s="7"/>
      <c r="Y26" s="8"/>
      <c r="Z26" s="148"/>
    </row>
    <row r="27" spans="1:26" s="55" customFormat="1" ht="4.5" customHeight="1">
      <c r="A27" s="97"/>
      <c r="B27" s="98"/>
      <c r="C27" s="99"/>
      <c r="D27" s="100"/>
      <c r="E27" s="101"/>
      <c r="F27" s="102"/>
      <c r="G27" s="102"/>
      <c r="H27" s="103"/>
      <c r="I27" s="103"/>
      <c r="J27" s="99"/>
      <c r="K27" s="98"/>
      <c r="L27" s="104"/>
      <c r="M27" s="105"/>
      <c r="N27" s="97"/>
      <c r="O27" s="98"/>
      <c r="P27" s="99"/>
      <c r="Q27" s="100"/>
      <c r="R27" s="101"/>
      <c r="S27" s="102"/>
      <c r="T27" s="102"/>
      <c r="U27" s="103"/>
      <c r="V27" s="103"/>
      <c r="W27" s="99"/>
      <c r="X27" s="98"/>
      <c r="Y27" s="104"/>
      <c r="Z27" s="148"/>
    </row>
    <row r="28" spans="1:26" s="55" customFormat="1" ht="12.75" customHeight="1">
      <c r="A28" s="106"/>
      <c r="B28" s="107"/>
      <c r="C28" s="108"/>
      <c r="D28" s="109"/>
      <c r="E28" s="110" t="s">
        <v>48</v>
      </c>
      <c r="F28" s="111" t="s">
        <v>137</v>
      </c>
      <c r="G28" s="111"/>
      <c r="H28" s="59"/>
      <c r="I28" s="112"/>
      <c r="J28" s="68"/>
      <c r="K28" s="69"/>
      <c r="L28" s="70"/>
      <c r="M28" s="113"/>
      <c r="N28" s="106"/>
      <c r="O28" s="107"/>
      <c r="P28" s="108"/>
      <c r="Q28" s="109"/>
      <c r="R28" s="110" t="s">
        <v>48</v>
      </c>
      <c r="S28" s="111" t="s">
        <v>157</v>
      </c>
      <c r="T28" s="111"/>
      <c r="U28" s="59"/>
      <c r="V28" s="112"/>
      <c r="W28" s="68"/>
      <c r="X28" s="69"/>
      <c r="Y28" s="70"/>
      <c r="Z28" s="148"/>
    </row>
    <row r="29" spans="1:26" s="55" customFormat="1" ht="12.75" customHeight="1">
      <c r="A29" s="106"/>
      <c r="B29" s="107"/>
      <c r="C29" s="108"/>
      <c r="D29" s="109"/>
      <c r="E29" s="114" t="s">
        <v>49</v>
      </c>
      <c r="F29" s="111" t="s">
        <v>138</v>
      </c>
      <c r="G29" s="111"/>
      <c r="H29" s="115"/>
      <c r="I29" s="112"/>
      <c r="J29" s="71"/>
      <c r="K29" s="7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12.1</v>
      </c>
      <c r="L29" s="73"/>
      <c r="M29" s="113"/>
      <c r="N29" s="106"/>
      <c r="O29" s="107"/>
      <c r="P29" s="108"/>
      <c r="Q29" s="109"/>
      <c r="R29" s="114" t="s">
        <v>49</v>
      </c>
      <c r="S29" s="111" t="s">
        <v>158</v>
      </c>
      <c r="T29" s="111"/>
      <c r="U29" s="115"/>
      <c r="V29" s="112"/>
      <c r="W29" s="71"/>
      <c r="X29" s="72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16.1</v>
      </c>
      <c r="Y29" s="73"/>
      <c r="Z29" s="148"/>
    </row>
    <row r="30" spans="1:26" s="55" customFormat="1" ht="12.75" customHeight="1">
      <c r="A30" s="106"/>
      <c r="B30" s="107"/>
      <c r="C30" s="108"/>
      <c r="D30" s="109"/>
      <c r="E30" s="114" t="s">
        <v>50</v>
      </c>
      <c r="F30" s="111" t="s">
        <v>139</v>
      </c>
      <c r="G30" s="111"/>
      <c r="H30" s="59"/>
      <c r="I30" s="112"/>
      <c r="J30" s="74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5.1</v>
      </c>
      <c r="K30" s="72" t="str">
        <f>IF(K29="","","+")</f>
        <v>+</v>
      </c>
      <c r="L30" s="75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11.1</v>
      </c>
      <c r="M30" s="113"/>
      <c r="N30" s="106"/>
      <c r="O30" s="107"/>
      <c r="P30" s="108"/>
      <c r="Q30" s="109"/>
      <c r="R30" s="114" t="s">
        <v>50</v>
      </c>
      <c r="S30" s="111" t="s">
        <v>159</v>
      </c>
      <c r="T30" s="111"/>
      <c r="U30" s="59"/>
      <c r="V30" s="112"/>
      <c r="W30" s="74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4.1</v>
      </c>
      <c r="X30" s="72" t="str">
        <f>IF(X29="","","+")</f>
        <v>+</v>
      </c>
      <c r="Y30" s="75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13.1</v>
      </c>
      <c r="Z30" s="148"/>
    </row>
    <row r="31" spans="1:26" s="55" customFormat="1" ht="12.75" customHeight="1">
      <c r="A31" s="106"/>
      <c r="B31" s="107"/>
      <c r="C31" s="108"/>
      <c r="D31" s="109"/>
      <c r="E31" s="110" t="s">
        <v>51</v>
      </c>
      <c r="F31" s="111" t="s">
        <v>140</v>
      </c>
      <c r="G31" s="111"/>
      <c r="H31" s="59"/>
      <c r="I31" s="112"/>
      <c r="J31" s="71"/>
      <c r="K31" s="72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73"/>
      <c r="M31" s="113"/>
      <c r="N31" s="106"/>
      <c r="O31" s="107"/>
      <c r="P31" s="108"/>
      <c r="Q31" s="109"/>
      <c r="R31" s="110" t="s">
        <v>51</v>
      </c>
      <c r="S31" s="111" t="s">
        <v>160</v>
      </c>
      <c r="T31" s="111"/>
      <c r="U31" s="59"/>
      <c r="V31" s="112"/>
      <c r="W31" s="71"/>
      <c r="X31" s="72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7.1</v>
      </c>
      <c r="Y31" s="73"/>
      <c r="Z31" s="148"/>
    </row>
    <row r="32" spans="1:26" s="55" customFormat="1" ht="12.75" customHeight="1">
      <c r="A32" s="116" t="s">
        <v>48</v>
      </c>
      <c r="B32" s="167" t="s">
        <v>149</v>
      </c>
      <c r="C32" s="108"/>
      <c r="D32" s="109"/>
      <c r="E32" s="118"/>
      <c r="F32" s="59"/>
      <c r="G32" s="110" t="s">
        <v>48</v>
      </c>
      <c r="H32" s="119" t="s">
        <v>141</v>
      </c>
      <c r="J32" s="59"/>
      <c r="K32" s="115"/>
      <c r="L32" s="60"/>
      <c r="M32" s="113"/>
      <c r="N32" s="116" t="s">
        <v>48</v>
      </c>
      <c r="O32" s="117" t="s">
        <v>152</v>
      </c>
      <c r="P32" s="108"/>
      <c r="Q32" s="109"/>
      <c r="R32" s="118"/>
      <c r="S32" s="59"/>
      <c r="T32" s="110" t="s">
        <v>48</v>
      </c>
      <c r="U32" s="119" t="s">
        <v>161</v>
      </c>
      <c r="W32" s="59"/>
      <c r="X32" s="115"/>
      <c r="Y32" s="60"/>
      <c r="Z32" s="148"/>
    </row>
    <row r="33" spans="1:26" s="55" customFormat="1" ht="12.75" customHeight="1">
      <c r="A33" s="120" t="s">
        <v>49</v>
      </c>
      <c r="B33" s="117" t="s">
        <v>150</v>
      </c>
      <c r="C33" s="121"/>
      <c r="D33" s="109"/>
      <c r="E33" s="118"/>
      <c r="F33" s="122"/>
      <c r="G33" s="114" t="s">
        <v>49</v>
      </c>
      <c r="H33" s="119" t="s">
        <v>142</v>
      </c>
      <c r="J33" s="59"/>
      <c r="K33" s="115"/>
      <c r="L33" s="60"/>
      <c r="M33" s="113"/>
      <c r="N33" s="120" t="s">
        <v>49</v>
      </c>
      <c r="O33" s="117" t="s">
        <v>167</v>
      </c>
      <c r="P33" s="121"/>
      <c r="Q33" s="109"/>
      <c r="R33" s="118"/>
      <c r="S33" s="122"/>
      <c r="T33" s="114" t="s">
        <v>49</v>
      </c>
      <c r="U33" s="166" t="s">
        <v>31</v>
      </c>
      <c r="W33" s="59"/>
      <c r="X33" s="115"/>
      <c r="Y33" s="60"/>
      <c r="Z33" s="148"/>
    </row>
    <row r="34" spans="1:26" s="55" customFormat="1" ht="12.75" customHeight="1">
      <c r="A34" s="120" t="s">
        <v>50</v>
      </c>
      <c r="B34" s="117" t="s">
        <v>151</v>
      </c>
      <c r="C34" s="108"/>
      <c r="D34" s="109"/>
      <c r="E34" s="118"/>
      <c r="F34" s="122"/>
      <c r="G34" s="114" t="s">
        <v>50</v>
      </c>
      <c r="H34" s="119" t="s">
        <v>143</v>
      </c>
      <c r="J34" s="59"/>
      <c r="K34" s="59"/>
      <c r="L34" s="60"/>
      <c r="M34" s="113"/>
      <c r="N34" s="120" t="s">
        <v>50</v>
      </c>
      <c r="O34" s="117" t="s">
        <v>168</v>
      </c>
      <c r="P34" s="108"/>
      <c r="Q34" s="109"/>
      <c r="R34" s="118"/>
      <c r="S34" s="122"/>
      <c r="T34" s="114" t="s">
        <v>50</v>
      </c>
      <c r="U34" s="119" t="s">
        <v>162</v>
      </c>
      <c r="W34" s="59"/>
      <c r="X34" s="59"/>
      <c r="Y34" s="60"/>
      <c r="Z34" s="148"/>
    </row>
    <row r="35" spans="1:26" s="55" customFormat="1" ht="12.75" customHeight="1">
      <c r="A35" s="116" t="s">
        <v>51</v>
      </c>
      <c r="B35" s="117" t="s">
        <v>152</v>
      </c>
      <c r="C35" s="121"/>
      <c r="D35" s="109"/>
      <c r="E35" s="118"/>
      <c r="F35" s="59"/>
      <c r="G35" s="110" t="s">
        <v>51</v>
      </c>
      <c r="H35" s="119" t="s">
        <v>144</v>
      </c>
      <c r="J35" s="59"/>
      <c r="K35" s="61" t="s">
        <v>55</v>
      </c>
      <c r="L35" s="60"/>
      <c r="M35" s="113"/>
      <c r="N35" s="116" t="s">
        <v>51</v>
      </c>
      <c r="O35" s="117" t="s">
        <v>169</v>
      </c>
      <c r="P35" s="121"/>
      <c r="Q35" s="109"/>
      <c r="R35" s="118"/>
      <c r="S35" s="59"/>
      <c r="T35" s="110" t="s">
        <v>51</v>
      </c>
      <c r="U35" s="119" t="s">
        <v>145</v>
      </c>
      <c r="W35" s="59"/>
      <c r="X35" s="61" t="s">
        <v>55</v>
      </c>
      <c r="Y35" s="60"/>
      <c r="Z35" s="148"/>
    </row>
    <row r="36" spans="1:26" s="55" customFormat="1" ht="12.75" customHeight="1">
      <c r="A36" s="123"/>
      <c r="B36" s="121"/>
      <c r="C36" s="121"/>
      <c r="D36" s="109"/>
      <c r="E36" s="110" t="s">
        <v>48</v>
      </c>
      <c r="F36" s="111" t="s">
        <v>145</v>
      </c>
      <c r="G36" s="111"/>
      <c r="H36" s="59"/>
      <c r="I36" s="124"/>
      <c r="J36" s="62" t="s">
        <v>52</v>
      </c>
      <c r="K36" s="164" t="s">
        <v>408</v>
      </c>
      <c r="L36" s="60"/>
      <c r="M36" s="113"/>
      <c r="N36" s="123"/>
      <c r="O36" s="121"/>
      <c r="P36" s="121"/>
      <c r="Q36" s="109"/>
      <c r="R36" s="110" t="s">
        <v>48</v>
      </c>
      <c r="S36" s="111" t="s">
        <v>163</v>
      </c>
      <c r="T36" s="111"/>
      <c r="U36" s="59"/>
      <c r="V36" s="124"/>
      <c r="W36" s="62" t="s">
        <v>52</v>
      </c>
      <c r="X36" s="164" t="s">
        <v>413</v>
      </c>
      <c r="Y36" s="60"/>
      <c r="Z36" s="148"/>
    </row>
    <row r="37" spans="1:26" s="55" customFormat="1" ht="12.75" customHeight="1">
      <c r="A37" s="106"/>
      <c r="B37" s="63" t="s">
        <v>56</v>
      </c>
      <c r="C37" s="108"/>
      <c r="D37" s="109"/>
      <c r="E37" s="114" t="s">
        <v>49</v>
      </c>
      <c r="F37" s="111" t="s">
        <v>146</v>
      </c>
      <c r="G37" s="111"/>
      <c r="H37" s="59"/>
      <c r="I37" s="112"/>
      <c r="J37" s="62" t="s">
        <v>46</v>
      </c>
      <c r="K37" s="165" t="s">
        <v>410</v>
      </c>
      <c r="L37" s="60"/>
      <c r="M37" s="113"/>
      <c r="N37" s="106"/>
      <c r="O37" s="63" t="s">
        <v>56</v>
      </c>
      <c r="P37" s="108"/>
      <c r="Q37" s="109"/>
      <c r="R37" s="114" t="s">
        <v>49</v>
      </c>
      <c r="S37" s="111" t="s">
        <v>164</v>
      </c>
      <c r="T37" s="111"/>
      <c r="U37" s="59"/>
      <c r="V37" s="112"/>
      <c r="W37" s="62" t="s">
        <v>46</v>
      </c>
      <c r="X37" s="165" t="s">
        <v>413</v>
      </c>
      <c r="Y37" s="60"/>
      <c r="Z37" s="148"/>
    </row>
    <row r="38" spans="1:26" s="55" customFormat="1" ht="12.75" customHeight="1">
      <c r="A38" s="106"/>
      <c r="B38" s="63" t="s">
        <v>412</v>
      </c>
      <c r="C38" s="108"/>
      <c r="D38" s="109"/>
      <c r="E38" s="114" t="s">
        <v>50</v>
      </c>
      <c r="F38" s="111" t="s">
        <v>147</v>
      </c>
      <c r="G38" s="111"/>
      <c r="H38" s="115"/>
      <c r="I38" s="112"/>
      <c r="J38" s="62" t="s">
        <v>54</v>
      </c>
      <c r="K38" s="165" t="s">
        <v>409</v>
      </c>
      <c r="L38" s="60"/>
      <c r="M38" s="113"/>
      <c r="N38" s="106"/>
      <c r="O38" s="63" t="s">
        <v>415</v>
      </c>
      <c r="P38" s="108"/>
      <c r="Q38" s="109"/>
      <c r="R38" s="114" t="s">
        <v>50</v>
      </c>
      <c r="S38" s="111" t="s">
        <v>165</v>
      </c>
      <c r="T38" s="111"/>
      <c r="U38" s="115"/>
      <c r="V38" s="112"/>
      <c r="W38" s="62" t="s">
        <v>54</v>
      </c>
      <c r="X38" s="165" t="s">
        <v>414</v>
      </c>
      <c r="Y38" s="60"/>
      <c r="Z38" s="148"/>
    </row>
    <row r="39" spans="1:26" s="55" customFormat="1" ht="12.75" customHeight="1">
      <c r="A39" s="125"/>
      <c r="B39" s="64"/>
      <c r="C39" s="64"/>
      <c r="D39" s="109"/>
      <c r="E39" s="110" t="s">
        <v>51</v>
      </c>
      <c r="F39" s="117" t="s">
        <v>148</v>
      </c>
      <c r="G39" s="117"/>
      <c r="H39" s="64"/>
      <c r="I39" s="64"/>
      <c r="J39" s="65" t="s">
        <v>53</v>
      </c>
      <c r="K39" s="165" t="s">
        <v>411</v>
      </c>
      <c r="L39" s="66"/>
      <c r="M39" s="126"/>
      <c r="N39" s="125"/>
      <c r="O39" s="64"/>
      <c r="P39" s="64"/>
      <c r="Q39" s="109"/>
      <c r="R39" s="110" t="s">
        <v>51</v>
      </c>
      <c r="S39" s="117" t="s">
        <v>166</v>
      </c>
      <c r="T39" s="117"/>
      <c r="U39" s="64"/>
      <c r="V39" s="64"/>
      <c r="W39" s="65" t="s">
        <v>53</v>
      </c>
      <c r="X39" s="165" t="s">
        <v>414</v>
      </c>
      <c r="Y39" s="66"/>
      <c r="Z39" s="148"/>
    </row>
    <row r="40" spans="1:32" ht="4.5" customHeight="1">
      <c r="A40" s="127"/>
      <c r="B40" s="128"/>
      <c r="C40" s="129"/>
      <c r="D40" s="130"/>
      <c r="E40" s="131"/>
      <c r="F40" s="132"/>
      <c r="G40" s="132"/>
      <c r="H40" s="133"/>
      <c r="I40" s="133"/>
      <c r="J40" s="129"/>
      <c r="K40" s="128"/>
      <c r="L40" s="134"/>
      <c r="M40" s="135"/>
      <c r="N40" s="127"/>
      <c r="O40" s="128"/>
      <c r="P40" s="129"/>
      <c r="Q40" s="130"/>
      <c r="R40" s="131"/>
      <c r="S40" s="132"/>
      <c r="T40" s="132"/>
      <c r="U40" s="133"/>
      <c r="V40" s="133"/>
      <c r="W40" s="129"/>
      <c r="X40" s="128"/>
      <c r="Y40" s="134"/>
      <c r="Z40" s="148"/>
      <c r="AA40" s="55"/>
      <c r="AB40" s="55"/>
      <c r="AC40" s="55"/>
      <c r="AD40" s="55"/>
      <c r="AE40" s="55"/>
      <c r="AF40" s="55"/>
    </row>
    <row r="41" spans="1:32" ht="12.75" customHeight="1">
      <c r="A41" s="16"/>
      <c r="B41" s="16" t="s">
        <v>10</v>
      </c>
      <c r="C41" s="17"/>
      <c r="D41" s="18" t="s">
        <v>11</v>
      </c>
      <c r="E41" s="18" t="s">
        <v>12</v>
      </c>
      <c r="F41" s="150" t="s">
        <v>70</v>
      </c>
      <c r="G41" s="18" t="s">
        <v>13</v>
      </c>
      <c r="H41" s="19" t="s">
        <v>14</v>
      </c>
      <c r="I41" s="20"/>
      <c r="J41" s="17" t="s">
        <v>15</v>
      </c>
      <c r="K41" s="18" t="s">
        <v>10</v>
      </c>
      <c r="L41" s="16" t="s">
        <v>16</v>
      </c>
      <c r="M41" s="9">
        <v>150</v>
      </c>
      <c r="N41" s="16"/>
      <c r="O41" s="16" t="s">
        <v>10</v>
      </c>
      <c r="P41" s="17"/>
      <c r="Q41" s="18" t="s">
        <v>11</v>
      </c>
      <c r="R41" s="18" t="s">
        <v>12</v>
      </c>
      <c r="S41" s="150" t="s">
        <v>70</v>
      </c>
      <c r="T41" s="18" t="s">
        <v>13</v>
      </c>
      <c r="U41" s="19" t="s">
        <v>14</v>
      </c>
      <c r="V41" s="20"/>
      <c r="W41" s="17" t="s">
        <v>15</v>
      </c>
      <c r="X41" s="18" t="s">
        <v>10</v>
      </c>
      <c r="Y41" s="136" t="s">
        <v>16</v>
      </c>
      <c r="Z41" s="159" t="s">
        <v>60</v>
      </c>
      <c r="AA41" s="160"/>
      <c r="AB41" s="156"/>
      <c r="AC41" s="161" t="s">
        <v>61</v>
      </c>
      <c r="AD41" s="157"/>
      <c r="AE41" s="158"/>
      <c r="AF41" s="55"/>
    </row>
    <row r="42" spans="1:32" ht="12.75">
      <c r="A42" s="21" t="s">
        <v>16</v>
      </c>
      <c r="B42" s="94" t="s">
        <v>17</v>
      </c>
      <c r="C42" s="95" t="s">
        <v>18</v>
      </c>
      <c r="D42" s="96" t="s">
        <v>19</v>
      </c>
      <c r="E42" s="96" t="s">
        <v>20</v>
      </c>
      <c r="F42" s="96"/>
      <c r="G42" s="96"/>
      <c r="H42" s="23" t="s">
        <v>18</v>
      </c>
      <c r="I42" s="23" t="s">
        <v>15</v>
      </c>
      <c r="J42" s="22"/>
      <c r="K42" s="21" t="s">
        <v>17</v>
      </c>
      <c r="L42" s="21"/>
      <c r="M42" s="9">
        <v>150</v>
      </c>
      <c r="N42" s="21" t="s">
        <v>16</v>
      </c>
      <c r="O42" s="21" t="s">
        <v>17</v>
      </c>
      <c r="P42" s="22" t="s">
        <v>18</v>
      </c>
      <c r="Q42" s="137" t="s">
        <v>19</v>
      </c>
      <c r="R42" s="137" t="s">
        <v>20</v>
      </c>
      <c r="S42" s="137"/>
      <c r="T42" s="137"/>
      <c r="U42" s="23" t="s">
        <v>18</v>
      </c>
      <c r="V42" s="23" t="s">
        <v>15</v>
      </c>
      <c r="W42" s="22"/>
      <c r="X42" s="21" t="s">
        <v>17</v>
      </c>
      <c r="Y42" s="138"/>
      <c r="Z42" s="90" t="s">
        <v>59</v>
      </c>
      <c r="AA42" s="155" t="s">
        <v>64</v>
      </c>
      <c r="AB42" s="156"/>
      <c r="AC42" s="90" t="s">
        <v>59</v>
      </c>
      <c r="AD42" s="157" t="s">
        <v>64</v>
      </c>
      <c r="AE42" s="158"/>
      <c r="AF42" s="55"/>
    </row>
    <row r="43" spans="1:32" ht="16.5" customHeight="1">
      <c r="A43" s="24">
        <v>-0.5</v>
      </c>
      <c r="B43" s="25">
        <v>4</v>
      </c>
      <c r="C43" s="26">
        <v>3</v>
      </c>
      <c r="D43" s="152" t="s">
        <v>153</v>
      </c>
      <c r="E43" s="27" t="s">
        <v>46</v>
      </c>
      <c r="F43" s="151" t="s">
        <v>111</v>
      </c>
      <c r="G43" s="149">
        <v>9</v>
      </c>
      <c r="H43" s="28"/>
      <c r="I43" s="28">
        <v>50</v>
      </c>
      <c r="J43" s="29">
        <v>4</v>
      </c>
      <c r="K43" s="30">
        <v>4</v>
      </c>
      <c r="L43" s="24">
        <v>0.5</v>
      </c>
      <c r="M43" s="9"/>
      <c r="N43" s="24">
        <v>-0.25</v>
      </c>
      <c r="O43" s="25">
        <v>3</v>
      </c>
      <c r="P43" s="26">
        <v>3</v>
      </c>
      <c r="Q43" s="152" t="s">
        <v>153</v>
      </c>
      <c r="R43" s="27" t="s">
        <v>46</v>
      </c>
      <c r="S43" s="151" t="s">
        <v>170</v>
      </c>
      <c r="T43" s="149">
        <v>11</v>
      </c>
      <c r="U43" s="28">
        <v>650</v>
      </c>
      <c r="V43" s="28"/>
      <c r="W43" s="29">
        <v>4</v>
      </c>
      <c r="X43" s="30">
        <v>5</v>
      </c>
      <c r="Y43" s="139">
        <v>0.25</v>
      </c>
      <c r="Z43" s="84" t="str">
        <f>C43&amp;"+"&amp;J43</f>
        <v>3+4</v>
      </c>
      <c r="AA43" s="85">
        <f>IF(AND(H43&gt;0,H43&lt;1),2*H43,MATCH(A43,{-40000,-0.4999999999,0.5,40000},1)-1)</f>
        <v>0</v>
      </c>
      <c r="AB43" s="81">
        <f>IF(AND(I43&gt;0,I43&lt;1),2*I43,MATCH(L43,{-40000,-0.4999999999,0.5,40000},1)-1)</f>
        <v>2</v>
      </c>
      <c r="AC43" s="84" t="str">
        <f>P43&amp;"+"&amp;W43</f>
        <v>3+4</v>
      </c>
      <c r="AD43" s="85">
        <f>IF(AND(U43&gt;0,U43&lt;1),2*U43,MATCH(N43,{-40000,-0.4999999999,0.5,40000},1)-1)</f>
        <v>1</v>
      </c>
      <c r="AE43" s="81">
        <f>IF(AND(V43&gt;0,V43&lt;1),2*V43,MATCH(Y43,{-40000,-0.4999999999,0.5,40000},1)-1)</f>
        <v>1</v>
      </c>
      <c r="AF43" s="55"/>
    </row>
    <row r="44" spans="1:32" ht="16.5" customHeight="1">
      <c r="A44" s="24">
        <v>-2.4375</v>
      </c>
      <c r="B44" s="25">
        <v>0</v>
      </c>
      <c r="C44" s="26">
        <v>9</v>
      </c>
      <c r="D44" s="153" t="s">
        <v>131</v>
      </c>
      <c r="E44" s="27" t="s">
        <v>52</v>
      </c>
      <c r="F44" s="151" t="s">
        <v>154</v>
      </c>
      <c r="G44" s="149">
        <v>8</v>
      </c>
      <c r="H44" s="28"/>
      <c r="I44" s="28">
        <v>100</v>
      </c>
      <c r="J44" s="29">
        <v>2</v>
      </c>
      <c r="K44" s="30">
        <v>8</v>
      </c>
      <c r="L44" s="24">
        <v>2.4375</v>
      </c>
      <c r="M44" s="9"/>
      <c r="N44" s="24">
        <v>-0.25</v>
      </c>
      <c r="O44" s="25">
        <v>3</v>
      </c>
      <c r="P44" s="26">
        <v>9</v>
      </c>
      <c r="Q44" s="153" t="s">
        <v>153</v>
      </c>
      <c r="R44" s="27" t="s">
        <v>46</v>
      </c>
      <c r="S44" s="151" t="s">
        <v>170</v>
      </c>
      <c r="T44" s="149">
        <v>11</v>
      </c>
      <c r="U44" s="28">
        <v>650</v>
      </c>
      <c r="V44" s="28"/>
      <c r="W44" s="29">
        <v>2</v>
      </c>
      <c r="X44" s="30">
        <v>5</v>
      </c>
      <c r="Y44" s="139">
        <v>0.25</v>
      </c>
      <c r="Z44" s="86" t="str">
        <f>C44&amp;"+"&amp;J44</f>
        <v>9+2</v>
      </c>
      <c r="AA44" s="87">
        <f>IF(AND(H44&gt;0,H44&lt;1),2*H44,MATCH(A44,{-40000,-0.4999999999,0.5,40000},1)-1)</f>
        <v>0</v>
      </c>
      <c r="AB44" s="82">
        <f>IF(AND(I44&gt;0,I44&lt;1),2*I44,MATCH(L44,{-40000,-0.4999999999,0.5,40000},1)-1)</f>
        <v>2</v>
      </c>
      <c r="AC44" s="86" t="str">
        <f>P44&amp;"+"&amp;W44</f>
        <v>9+2</v>
      </c>
      <c r="AD44" s="87">
        <f>IF(AND(U44&gt;0,U44&lt;1),2*U44,MATCH(N44,{-40000,-0.4999999999,0.5,40000},1)-1)</f>
        <v>1</v>
      </c>
      <c r="AE44" s="82">
        <f>IF(AND(V44&gt;0,V44&lt;1),2*V44,MATCH(Y44,{-40000,-0.4999999999,0.5,40000},1)-1)</f>
        <v>1</v>
      </c>
      <c r="AF44" s="55"/>
    </row>
    <row r="45" spans="1:32" ht="16.5" customHeight="1">
      <c r="A45" s="24">
        <v>-0.5</v>
      </c>
      <c r="B45" s="25">
        <v>4</v>
      </c>
      <c r="C45" s="140">
        <v>6</v>
      </c>
      <c r="D45" s="152" t="s">
        <v>153</v>
      </c>
      <c r="E45" s="27" t="s">
        <v>52</v>
      </c>
      <c r="F45" s="151" t="s">
        <v>154</v>
      </c>
      <c r="G45" s="149">
        <v>9</v>
      </c>
      <c r="H45" s="28"/>
      <c r="I45" s="28">
        <v>50</v>
      </c>
      <c r="J45" s="141">
        <v>10</v>
      </c>
      <c r="K45" s="142">
        <v>4</v>
      </c>
      <c r="L45" s="143">
        <v>0.5</v>
      </c>
      <c r="M45" s="144"/>
      <c r="N45" s="143">
        <v>3.75</v>
      </c>
      <c r="O45" s="145">
        <v>8</v>
      </c>
      <c r="P45" s="140">
        <v>6</v>
      </c>
      <c r="Q45" s="152" t="s">
        <v>171</v>
      </c>
      <c r="R45" s="27" t="s">
        <v>54</v>
      </c>
      <c r="S45" s="151" t="s">
        <v>111</v>
      </c>
      <c r="T45" s="149">
        <v>9</v>
      </c>
      <c r="U45" s="28">
        <v>800</v>
      </c>
      <c r="V45" s="28"/>
      <c r="W45" s="141">
        <v>10</v>
      </c>
      <c r="X45" s="30">
        <v>0</v>
      </c>
      <c r="Y45" s="139">
        <v>-3.75</v>
      </c>
      <c r="Z45" s="86" t="str">
        <f>C45&amp;"+"&amp;J45</f>
        <v>6+10</v>
      </c>
      <c r="AA45" s="87">
        <f>IF(AND(H45&gt;0,H45&lt;1),2*H45,MATCH(A45,{-40000,-0.4999999999,0.5,40000},1)-1)</f>
        <v>0</v>
      </c>
      <c r="AB45" s="82">
        <f>IF(AND(I45&gt;0,I45&lt;1),2*I45,MATCH(L45,{-40000,-0.4999999999,0.5,40000},1)-1)</f>
        <v>2</v>
      </c>
      <c r="AC45" s="86" t="str">
        <f>P45&amp;"+"&amp;W45</f>
        <v>6+10</v>
      </c>
      <c r="AD45" s="87">
        <f>IF(AND(U45&gt;0,U45&lt;1),2*U45,MATCH(N45,{-40000,-0.4999999999,0.5,40000},1)-1)</f>
        <v>2</v>
      </c>
      <c r="AE45" s="82">
        <f>IF(AND(V45&gt;0,V45&lt;1),2*V45,MATCH(Y45,{-40000,-0.4999999999,0.5,40000},1)-1)</f>
        <v>0</v>
      </c>
      <c r="AF45" s="55"/>
    </row>
    <row r="46" spans="1:32" ht="16.5" customHeight="1">
      <c r="A46" s="24">
        <v>9.4375</v>
      </c>
      <c r="B46" s="25">
        <v>8</v>
      </c>
      <c r="C46" s="26">
        <v>1</v>
      </c>
      <c r="D46" s="152" t="s">
        <v>153</v>
      </c>
      <c r="E46" s="146" t="s">
        <v>52</v>
      </c>
      <c r="F46" s="151" t="s">
        <v>155</v>
      </c>
      <c r="G46" s="149">
        <v>10</v>
      </c>
      <c r="H46" s="28">
        <v>420</v>
      </c>
      <c r="I46" s="28"/>
      <c r="J46" s="29">
        <v>8</v>
      </c>
      <c r="K46" s="30">
        <v>0</v>
      </c>
      <c r="L46" s="24">
        <v>-9.4375</v>
      </c>
      <c r="M46" s="9"/>
      <c r="N46" s="24">
        <v>-0.25</v>
      </c>
      <c r="O46" s="25">
        <v>3</v>
      </c>
      <c r="P46" s="26">
        <v>1</v>
      </c>
      <c r="Q46" s="152" t="s">
        <v>153</v>
      </c>
      <c r="R46" s="146" t="s">
        <v>46</v>
      </c>
      <c r="S46" s="151" t="s">
        <v>170</v>
      </c>
      <c r="T46" s="149">
        <v>11</v>
      </c>
      <c r="U46" s="28">
        <v>650</v>
      </c>
      <c r="V46" s="28"/>
      <c r="W46" s="29">
        <v>8</v>
      </c>
      <c r="X46" s="30">
        <v>5</v>
      </c>
      <c r="Y46" s="139">
        <v>0.25</v>
      </c>
      <c r="Z46" s="86" t="str">
        <f>C46&amp;"+"&amp;J46</f>
        <v>1+8</v>
      </c>
      <c r="AA46" s="87">
        <f>IF(AND(H46&gt;0,H46&lt;1),2*H46,MATCH(A46,{-40000,-0.4999999999,0.5,40000},1)-1)</f>
        <v>2</v>
      </c>
      <c r="AB46" s="82">
        <f>IF(AND(I46&gt;0,I46&lt;1),2*I46,MATCH(L46,{-40000,-0.4999999999,0.5,40000},1)-1)</f>
        <v>0</v>
      </c>
      <c r="AC46" s="86" t="str">
        <f>P46&amp;"+"&amp;W46</f>
        <v>1+8</v>
      </c>
      <c r="AD46" s="87">
        <f>IF(AND(U46&gt;0,U46&lt;1),2*U46,MATCH(N46,{-40000,-0.4999999999,0.5,40000},1)-1)</f>
        <v>1</v>
      </c>
      <c r="AE46" s="82">
        <f>IF(AND(V46&gt;0,V46&lt;1),2*V46,MATCH(Y46,{-40000,-0.4999999999,0.5,40000},1)-1)</f>
        <v>1</v>
      </c>
      <c r="AF46" s="55"/>
    </row>
    <row r="47" spans="1:32" ht="16.5" customHeight="1">
      <c r="A47" s="24">
        <v>-0.5</v>
      </c>
      <c r="B47" s="25">
        <v>4</v>
      </c>
      <c r="C47" s="26">
        <v>7</v>
      </c>
      <c r="D47" s="152" t="s">
        <v>153</v>
      </c>
      <c r="E47" s="27" t="s">
        <v>52</v>
      </c>
      <c r="F47" s="154" t="s">
        <v>156</v>
      </c>
      <c r="G47" s="149">
        <v>9</v>
      </c>
      <c r="H47" s="28"/>
      <c r="I47" s="28">
        <v>50</v>
      </c>
      <c r="J47" s="29">
        <v>5</v>
      </c>
      <c r="K47" s="30">
        <v>4</v>
      </c>
      <c r="L47" s="24">
        <v>0.5</v>
      </c>
      <c r="M47" s="9"/>
      <c r="N47" s="24">
        <v>-0.25</v>
      </c>
      <c r="O47" s="25">
        <v>3</v>
      </c>
      <c r="P47" s="26">
        <v>7</v>
      </c>
      <c r="Q47" s="152" t="s">
        <v>153</v>
      </c>
      <c r="R47" s="27" t="s">
        <v>46</v>
      </c>
      <c r="S47" s="151" t="s">
        <v>170</v>
      </c>
      <c r="T47" s="149">
        <v>11</v>
      </c>
      <c r="U47" s="28">
        <v>650</v>
      </c>
      <c r="V47" s="28"/>
      <c r="W47" s="29">
        <v>5</v>
      </c>
      <c r="X47" s="30">
        <v>5</v>
      </c>
      <c r="Y47" s="139">
        <v>0.25</v>
      </c>
      <c r="Z47" s="88" t="str">
        <f>C47&amp;"+"&amp;J47</f>
        <v>7+5</v>
      </c>
      <c r="AA47" s="89">
        <f>IF(AND(H47&gt;0,H47&lt;1),2*H47,MATCH(A47,{-40000,-0.4999999999,0.5,40000},1)-1)</f>
        <v>0</v>
      </c>
      <c r="AB47" s="83">
        <f>IF(AND(I47&gt;0,I47&lt;1),2*I47,MATCH(L47,{-40000,-0.4999999999,0.5,40000},1)-1)</f>
        <v>2</v>
      </c>
      <c r="AC47" s="88" t="str">
        <f>P47&amp;"+"&amp;W47</f>
        <v>7+5</v>
      </c>
      <c r="AD47" s="89">
        <f>IF(AND(U47&gt;0,U47&lt;1),2*U47,MATCH(N47,{-40000,-0.4999999999,0.5,40000},1)-1)</f>
        <v>1</v>
      </c>
      <c r="AE47" s="83">
        <f>IF(AND(V47&gt;0,V47&lt;1),2*V47,MATCH(Y47,{-40000,-0.4999999999,0.5,40000},1)-1)</f>
        <v>1</v>
      </c>
      <c r="AF47" s="55"/>
    </row>
    <row r="48" spans="1:26" s="55" customFormat="1" ht="13.5" customHeight="1">
      <c r="A48" s="10"/>
      <c r="B48" s="10"/>
      <c r="C48" s="31"/>
      <c r="D48" s="10"/>
      <c r="E48" s="10"/>
      <c r="F48" s="10"/>
      <c r="G48" s="10"/>
      <c r="H48" s="10"/>
      <c r="I48" s="10"/>
      <c r="J48" s="31"/>
      <c r="K48" s="10"/>
      <c r="L48" s="10"/>
      <c r="M48" s="15"/>
      <c r="N48" s="10"/>
      <c r="O48" s="10"/>
      <c r="P48" s="31"/>
      <c r="Q48" s="10"/>
      <c r="R48" s="10"/>
      <c r="S48" s="10"/>
      <c r="T48" s="10"/>
      <c r="U48" s="10"/>
      <c r="V48" s="10"/>
      <c r="W48" s="31"/>
      <c r="X48" s="10"/>
      <c r="Y48" s="10"/>
      <c r="Z48" s="148"/>
    </row>
    <row r="49" spans="1:26" s="55" customFormat="1" ht="15">
      <c r="A49" s="2"/>
      <c r="B49" s="3" t="s">
        <v>2</v>
      </c>
      <c r="C49" s="4"/>
      <c r="D49" s="3"/>
      <c r="E49" s="5" t="s">
        <v>26</v>
      </c>
      <c r="F49" s="1"/>
      <c r="G49" s="1"/>
      <c r="H49" s="6" t="s">
        <v>4</v>
      </c>
      <c r="I49" s="6"/>
      <c r="J49" s="7" t="s">
        <v>5</v>
      </c>
      <c r="K49" s="7"/>
      <c r="L49" s="8"/>
      <c r="M49" s="9">
        <v>150</v>
      </c>
      <c r="N49" s="2"/>
      <c r="O49" s="3" t="s">
        <v>2</v>
      </c>
      <c r="P49" s="4"/>
      <c r="Q49" s="3"/>
      <c r="R49" s="5" t="s">
        <v>27</v>
      </c>
      <c r="S49" s="1"/>
      <c r="T49" s="1"/>
      <c r="U49" s="6" t="s">
        <v>4</v>
      </c>
      <c r="V49" s="6"/>
      <c r="W49" s="7" t="s">
        <v>0</v>
      </c>
      <c r="X49" s="7"/>
      <c r="Y49" s="8"/>
      <c r="Z49" s="148"/>
    </row>
    <row r="50" spans="1:26" s="55" customFormat="1" ht="12.75">
      <c r="A50" s="11"/>
      <c r="B50" s="11"/>
      <c r="C50" s="12"/>
      <c r="D50" s="13"/>
      <c r="E50" s="13"/>
      <c r="F50" s="13"/>
      <c r="G50" s="13"/>
      <c r="H50" s="14" t="s">
        <v>7</v>
      </c>
      <c r="I50" s="14"/>
      <c r="J50" s="7" t="s">
        <v>9</v>
      </c>
      <c r="K50" s="7"/>
      <c r="L50" s="8"/>
      <c r="M50" s="9">
        <v>150</v>
      </c>
      <c r="N50" s="11"/>
      <c r="O50" s="11"/>
      <c r="P50" s="12"/>
      <c r="Q50" s="13"/>
      <c r="R50" s="13"/>
      <c r="S50" s="13"/>
      <c r="T50" s="13"/>
      <c r="U50" s="14" t="s">
        <v>7</v>
      </c>
      <c r="V50" s="14"/>
      <c r="W50" s="7" t="s">
        <v>24</v>
      </c>
      <c r="X50" s="7"/>
      <c r="Y50" s="8"/>
      <c r="Z50" s="148"/>
    </row>
    <row r="51" spans="1:26" s="55" customFormat="1" ht="4.5" customHeight="1">
      <c r="A51" s="97"/>
      <c r="B51" s="98"/>
      <c r="C51" s="99"/>
      <c r="D51" s="100"/>
      <c r="E51" s="101"/>
      <c r="F51" s="102"/>
      <c r="G51" s="102"/>
      <c r="H51" s="103"/>
      <c r="I51" s="103"/>
      <c r="J51" s="99"/>
      <c r="K51" s="98"/>
      <c r="L51" s="104"/>
      <c r="M51" s="105"/>
      <c r="N51" s="97"/>
      <c r="O51" s="98"/>
      <c r="P51" s="99"/>
      <c r="Q51" s="100"/>
      <c r="R51" s="101"/>
      <c r="S51" s="102"/>
      <c r="T51" s="102"/>
      <c r="U51" s="103"/>
      <c r="V51" s="103"/>
      <c r="W51" s="99"/>
      <c r="X51" s="98"/>
      <c r="Y51" s="104"/>
      <c r="Z51" s="148"/>
    </row>
    <row r="52" spans="1:26" s="55" customFormat="1" ht="12.75" customHeight="1">
      <c r="A52" s="106"/>
      <c r="B52" s="107"/>
      <c r="C52" s="108"/>
      <c r="D52" s="109"/>
      <c r="E52" s="110" t="s">
        <v>48</v>
      </c>
      <c r="F52" s="111" t="s">
        <v>172</v>
      </c>
      <c r="G52" s="111"/>
      <c r="H52" s="59"/>
      <c r="I52" s="112"/>
      <c r="J52" s="68"/>
      <c r="K52" s="69"/>
      <c r="L52" s="70"/>
      <c r="M52" s="113"/>
      <c r="N52" s="106"/>
      <c r="O52" s="107"/>
      <c r="P52" s="108"/>
      <c r="Q52" s="109"/>
      <c r="R52" s="110" t="s">
        <v>48</v>
      </c>
      <c r="S52" s="111" t="s">
        <v>190</v>
      </c>
      <c r="T52" s="111"/>
      <c r="U52" s="59"/>
      <c r="V52" s="112"/>
      <c r="W52" s="68"/>
      <c r="X52" s="69"/>
      <c r="Y52" s="70"/>
      <c r="Z52" s="148"/>
    </row>
    <row r="53" spans="1:26" s="55" customFormat="1" ht="12.75" customHeight="1">
      <c r="A53" s="106"/>
      <c r="B53" s="107"/>
      <c r="C53" s="108"/>
      <c r="D53" s="109"/>
      <c r="E53" s="114" t="s">
        <v>49</v>
      </c>
      <c r="F53" s="168" t="s">
        <v>173</v>
      </c>
      <c r="G53" s="111"/>
      <c r="H53" s="115"/>
      <c r="I53" s="112"/>
      <c r="J53" s="71"/>
      <c r="K53" s="7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3.1</v>
      </c>
      <c r="L53" s="73"/>
      <c r="M53" s="113"/>
      <c r="N53" s="106"/>
      <c r="O53" s="107"/>
      <c r="P53" s="108"/>
      <c r="Q53" s="109"/>
      <c r="R53" s="114" t="s">
        <v>49</v>
      </c>
      <c r="S53" s="111" t="s">
        <v>191</v>
      </c>
      <c r="T53" s="111"/>
      <c r="U53" s="115"/>
      <c r="V53" s="112"/>
      <c r="W53" s="71"/>
      <c r="X53" s="72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11.1</v>
      </c>
      <c r="Y53" s="73"/>
      <c r="Z53" s="148"/>
    </row>
    <row r="54" spans="1:26" s="55" customFormat="1" ht="12.75" customHeight="1">
      <c r="A54" s="106"/>
      <c r="B54" s="107"/>
      <c r="C54" s="108"/>
      <c r="D54" s="109"/>
      <c r="E54" s="114" t="s">
        <v>50</v>
      </c>
      <c r="F54" s="111" t="s">
        <v>174</v>
      </c>
      <c r="G54" s="111"/>
      <c r="H54" s="59"/>
      <c r="I54" s="112"/>
      <c r="J54" s="74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14.1</v>
      </c>
      <c r="K54" s="72" t="str">
        <f>IF(K53="","","+")</f>
        <v>+</v>
      </c>
      <c r="L54" s="75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3.1</v>
      </c>
      <c r="M54" s="113"/>
      <c r="N54" s="106"/>
      <c r="O54" s="107"/>
      <c r="P54" s="108"/>
      <c r="Q54" s="109"/>
      <c r="R54" s="114" t="s">
        <v>50</v>
      </c>
      <c r="S54" s="111" t="s">
        <v>8</v>
      </c>
      <c r="T54" s="111"/>
      <c r="U54" s="59"/>
      <c r="V54" s="112"/>
      <c r="W54" s="74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14.1</v>
      </c>
      <c r="X54" s="72" t="str">
        <f>IF(X53="","","+")</f>
        <v>+</v>
      </c>
      <c r="Y54" s="75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7.1</v>
      </c>
      <c r="Z54" s="148"/>
    </row>
    <row r="55" spans="1:26" s="55" customFormat="1" ht="12.75" customHeight="1">
      <c r="A55" s="106"/>
      <c r="B55" s="107"/>
      <c r="C55" s="108"/>
      <c r="D55" s="109"/>
      <c r="E55" s="110" t="s">
        <v>51</v>
      </c>
      <c r="F55" s="111" t="s">
        <v>175</v>
      </c>
      <c r="G55" s="111"/>
      <c r="H55" s="59"/>
      <c r="I55" s="112"/>
      <c r="J55" s="71"/>
      <c r="K55" s="72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20.1</v>
      </c>
      <c r="L55" s="73"/>
      <c r="M55" s="113"/>
      <c r="N55" s="106"/>
      <c r="O55" s="107"/>
      <c r="P55" s="108"/>
      <c r="Q55" s="109"/>
      <c r="R55" s="110" t="s">
        <v>51</v>
      </c>
      <c r="S55" s="111" t="s">
        <v>192</v>
      </c>
      <c r="T55" s="111"/>
      <c r="U55" s="59"/>
      <c r="V55" s="112"/>
      <c r="W55" s="71"/>
      <c r="X55" s="72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8.1</v>
      </c>
      <c r="Y55" s="73"/>
      <c r="Z55" s="148"/>
    </row>
    <row r="56" spans="1:26" s="55" customFormat="1" ht="12.75" customHeight="1">
      <c r="A56" s="116" t="s">
        <v>48</v>
      </c>
      <c r="B56" s="117" t="s">
        <v>184</v>
      </c>
      <c r="C56" s="108"/>
      <c r="D56" s="109"/>
      <c r="E56" s="118"/>
      <c r="F56" s="59"/>
      <c r="G56" s="110" t="s">
        <v>48</v>
      </c>
      <c r="H56" s="166" t="s">
        <v>176</v>
      </c>
      <c r="J56" s="59"/>
      <c r="K56" s="115"/>
      <c r="L56" s="60"/>
      <c r="M56" s="113"/>
      <c r="N56" s="116" t="s">
        <v>48</v>
      </c>
      <c r="O56" s="117" t="s">
        <v>200</v>
      </c>
      <c r="P56" s="108"/>
      <c r="Q56" s="109"/>
      <c r="R56" s="118"/>
      <c r="S56" s="59"/>
      <c r="T56" s="110" t="s">
        <v>48</v>
      </c>
      <c r="U56" s="119" t="s">
        <v>193</v>
      </c>
      <c r="W56" s="59"/>
      <c r="X56" s="115"/>
      <c r="Y56" s="60"/>
      <c r="Z56" s="148"/>
    </row>
    <row r="57" spans="1:26" s="55" customFormat="1" ht="12.75" customHeight="1">
      <c r="A57" s="120" t="s">
        <v>49</v>
      </c>
      <c r="B57" s="117" t="s">
        <v>185</v>
      </c>
      <c r="C57" s="121"/>
      <c r="D57" s="109"/>
      <c r="E57" s="118"/>
      <c r="F57" s="122"/>
      <c r="G57" s="114" t="s">
        <v>49</v>
      </c>
      <c r="H57" s="119" t="s">
        <v>177</v>
      </c>
      <c r="J57" s="59"/>
      <c r="K57" s="115"/>
      <c r="L57" s="60"/>
      <c r="M57" s="113"/>
      <c r="N57" s="120" t="s">
        <v>49</v>
      </c>
      <c r="O57" s="117" t="s">
        <v>201</v>
      </c>
      <c r="P57" s="121"/>
      <c r="Q57" s="109"/>
      <c r="R57" s="118"/>
      <c r="S57" s="122"/>
      <c r="T57" s="114" t="s">
        <v>49</v>
      </c>
      <c r="U57" s="119" t="s">
        <v>194</v>
      </c>
      <c r="W57" s="59"/>
      <c r="X57" s="115"/>
      <c r="Y57" s="60"/>
      <c r="Z57" s="148"/>
    </row>
    <row r="58" spans="1:26" s="55" customFormat="1" ht="12.75" customHeight="1">
      <c r="A58" s="120" t="s">
        <v>50</v>
      </c>
      <c r="B58" s="117" t="s">
        <v>186</v>
      </c>
      <c r="C58" s="108"/>
      <c r="D58" s="109"/>
      <c r="E58" s="118"/>
      <c r="F58" s="122"/>
      <c r="G58" s="114" t="s">
        <v>50</v>
      </c>
      <c r="H58" s="119" t="s">
        <v>178</v>
      </c>
      <c r="J58" s="59"/>
      <c r="K58" s="59"/>
      <c r="L58" s="60"/>
      <c r="M58" s="113"/>
      <c r="N58" s="120" t="s">
        <v>50</v>
      </c>
      <c r="O58" s="117" t="s">
        <v>202</v>
      </c>
      <c r="P58" s="108"/>
      <c r="Q58" s="109"/>
      <c r="R58" s="118"/>
      <c r="S58" s="122"/>
      <c r="T58" s="114" t="s">
        <v>50</v>
      </c>
      <c r="U58" s="119" t="s">
        <v>195</v>
      </c>
      <c r="W58" s="59"/>
      <c r="X58" s="59"/>
      <c r="Y58" s="60"/>
      <c r="Z58" s="148"/>
    </row>
    <row r="59" spans="1:26" s="55" customFormat="1" ht="12.75" customHeight="1">
      <c r="A59" s="116" t="s">
        <v>51</v>
      </c>
      <c r="B59" s="117" t="s">
        <v>187</v>
      </c>
      <c r="C59" s="121"/>
      <c r="D59" s="109"/>
      <c r="E59" s="118"/>
      <c r="F59" s="59"/>
      <c r="G59" s="110" t="s">
        <v>51</v>
      </c>
      <c r="H59" s="119" t="s">
        <v>179</v>
      </c>
      <c r="J59" s="59"/>
      <c r="K59" s="61" t="s">
        <v>55</v>
      </c>
      <c r="L59" s="60"/>
      <c r="M59" s="113"/>
      <c r="N59" s="116" t="s">
        <v>51</v>
      </c>
      <c r="O59" s="117" t="s">
        <v>203</v>
      </c>
      <c r="P59" s="121"/>
      <c r="Q59" s="109"/>
      <c r="R59" s="118"/>
      <c r="S59" s="59"/>
      <c r="T59" s="110" t="s">
        <v>51</v>
      </c>
      <c r="U59" s="119" t="s">
        <v>196</v>
      </c>
      <c r="W59" s="59"/>
      <c r="X59" s="61" t="s">
        <v>55</v>
      </c>
      <c r="Y59" s="60"/>
      <c r="Z59" s="148"/>
    </row>
    <row r="60" spans="1:26" s="55" customFormat="1" ht="12.75" customHeight="1">
      <c r="A60" s="123"/>
      <c r="B60" s="121"/>
      <c r="C60" s="121"/>
      <c r="D60" s="109"/>
      <c r="E60" s="110" t="s">
        <v>48</v>
      </c>
      <c r="F60" s="111" t="s">
        <v>180</v>
      </c>
      <c r="G60" s="111"/>
      <c r="H60" s="59"/>
      <c r="I60" s="124"/>
      <c r="J60" s="62" t="s">
        <v>52</v>
      </c>
      <c r="K60" s="164" t="s">
        <v>416</v>
      </c>
      <c r="L60" s="60"/>
      <c r="M60" s="113"/>
      <c r="N60" s="123"/>
      <c r="O60" s="121"/>
      <c r="P60" s="121"/>
      <c r="Q60" s="109"/>
      <c r="R60" s="110" t="s">
        <v>48</v>
      </c>
      <c r="S60" s="111" t="s">
        <v>8</v>
      </c>
      <c r="T60" s="111"/>
      <c r="U60" s="59"/>
      <c r="V60" s="124"/>
      <c r="W60" s="62" t="s">
        <v>52</v>
      </c>
      <c r="X60" s="164" t="s">
        <v>420</v>
      </c>
      <c r="Y60" s="60"/>
      <c r="Z60" s="148"/>
    </row>
    <row r="61" spans="1:26" s="55" customFormat="1" ht="12.75" customHeight="1">
      <c r="A61" s="106"/>
      <c r="B61" s="63" t="s">
        <v>56</v>
      </c>
      <c r="C61" s="108"/>
      <c r="D61" s="109"/>
      <c r="E61" s="114" t="s">
        <v>49</v>
      </c>
      <c r="F61" s="111" t="s">
        <v>181</v>
      </c>
      <c r="G61" s="111"/>
      <c r="H61" s="59"/>
      <c r="I61" s="112"/>
      <c r="J61" s="62" t="s">
        <v>46</v>
      </c>
      <c r="K61" s="165" t="s">
        <v>418</v>
      </c>
      <c r="L61" s="60"/>
      <c r="M61" s="113"/>
      <c r="N61" s="106"/>
      <c r="O61" s="63" t="s">
        <v>56</v>
      </c>
      <c r="P61" s="108"/>
      <c r="Q61" s="109"/>
      <c r="R61" s="114" t="s">
        <v>49</v>
      </c>
      <c r="S61" s="168" t="s">
        <v>197</v>
      </c>
      <c r="T61" s="111"/>
      <c r="U61" s="59"/>
      <c r="V61" s="112"/>
      <c r="W61" s="62" t="s">
        <v>46</v>
      </c>
      <c r="X61" s="165" t="s">
        <v>420</v>
      </c>
      <c r="Y61" s="60"/>
      <c r="Z61" s="148"/>
    </row>
    <row r="62" spans="1:26" s="55" customFormat="1" ht="12.75" customHeight="1">
      <c r="A62" s="106"/>
      <c r="B62" s="63" t="s">
        <v>419</v>
      </c>
      <c r="C62" s="108"/>
      <c r="D62" s="109"/>
      <c r="E62" s="114" t="s">
        <v>50</v>
      </c>
      <c r="F62" s="111" t="s">
        <v>182</v>
      </c>
      <c r="G62" s="111"/>
      <c r="H62" s="115"/>
      <c r="I62" s="112"/>
      <c r="J62" s="62" t="s">
        <v>54</v>
      </c>
      <c r="K62" s="165" t="s">
        <v>417</v>
      </c>
      <c r="L62" s="60"/>
      <c r="M62" s="113"/>
      <c r="N62" s="106"/>
      <c r="O62" s="63" t="s">
        <v>423</v>
      </c>
      <c r="P62" s="108"/>
      <c r="Q62" s="109"/>
      <c r="R62" s="114" t="s">
        <v>50</v>
      </c>
      <c r="S62" s="111" t="s">
        <v>198</v>
      </c>
      <c r="T62" s="111"/>
      <c r="U62" s="115"/>
      <c r="V62" s="112"/>
      <c r="W62" s="62" t="s">
        <v>54</v>
      </c>
      <c r="X62" s="165" t="s">
        <v>421</v>
      </c>
      <c r="Y62" s="60"/>
      <c r="Z62" s="148"/>
    </row>
    <row r="63" spans="1:26" s="55" customFormat="1" ht="12.75" customHeight="1">
      <c r="A63" s="125"/>
      <c r="B63" s="64"/>
      <c r="C63" s="64"/>
      <c r="D63" s="109"/>
      <c r="E63" s="110" t="s">
        <v>51</v>
      </c>
      <c r="F63" s="117" t="s">
        <v>183</v>
      </c>
      <c r="G63" s="117"/>
      <c r="H63" s="64"/>
      <c r="I63" s="64"/>
      <c r="J63" s="65" t="s">
        <v>53</v>
      </c>
      <c r="K63" s="165" t="s">
        <v>417</v>
      </c>
      <c r="L63" s="66"/>
      <c r="M63" s="126"/>
      <c r="N63" s="125"/>
      <c r="O63" s="64"/>
      <c r="P63" s="64"/>
      <c r="Q63" s="109"/>
      <c r="R63" s="110" t="s">
        <v>51</v>
      </c>
      <c r="S63" s="117" t="s">
        <v>199</v>
      </c>
      <c r="T63" s="117"/>
      <c r="U63" s="64"/>
      <c r="V63" s="64"/>
      <c r="W63" s="65" t="s">
        <v>53</v>
      </c>
      <c r="X63" s="165" t="s">
        <v>422</v>
      </c>
      <c r="Y63" s="66"/>
      <c r="Z63" s="148"/>
    </row>
    <row r="64" spans="1:32" ht="4.5" customHeight="1">
      <c r="A64" s="127"/>
      <c r="B64" s="128"/>
      <c r="C64" s="129"/>
      <c r="D64" s="130"/>
      <c r="E64" s="131"/>
      <c r="F64" s="132"/>
      <c r="G64" s="132"/>
      <c r="H64" s="133"/>
      <c r="I64" s="133"/>
      <c r="J64" s="129"/>
      <c r="K64" s="128"/>
      <c r="L64" s="134"/>
      <c r="M64" s="135"/>
      <c r="N64" s="127"/>
      <c r="O64" s="128"/>
      <c r="P64" s="129"/>
      <c r="Q64" s="130"/>
      <c r="R64" s="131"/>
      <c r="S64" s="132"/>
      <c r="T64" s="132"/>
      <c r="U64" s="133"/>
      <c r="V64" s="133"/>
      <c r="W64" s="129"/>
      <c r="X64" s="128"/>
      <c r="Y64" s="134"/>
      <c r="Z64" s="148"/>
      <c r="AA64" s="55"/>
      <c r="AB64" s="55"/>
      <c r="AC64" s="55"/>
      <c r="AD64" s="55"/>
      <c r="AE64" s="55"/>
      <c r="AF64" s="55"/>
    </row>
    <row r="65" spans="1:32" ht="12.75" customHeight="1">
      <c r="A65" s="16"/>
      <c r="B65" s="16" t="s">
        <v>10</v>
      </c>
      <c r="C65" s="17"/>
      <c r="D65" s="18" t="s">
        <v>11</v>
      </c>
      <c r="E65" s="18" t="s">
        <v>12</v>
      </c>
      <c r="F65" s="150" t="s">
        <v>70</v>
      </c>
      <c r="G65" s="18" t="s">
        <v>13</v>
      </c>
      <c r="H65" s="19" t="s">
        <v>14</v>
      </c>
      <c r="I65" s="20"/>
      <c r="J65" s="17" t="s">
        <v>15</v>
      </c>
      <c r="K65" s="18" t="s">
        <v>10</v>
      </c>
      <c r="L65" s="16" t="s">
        <v>16</v>
      </c>
      <c r="M65" s="9">
        <v>150</v>
      </c>
      <c r="N65" s="16"/>
      <c r="O65" s="16" t="s">
        <v>10</v>
      </c>
      <c r="P65" s="17"/>
      <c r="Q65" s="18" t="s">
        <v>11</v>
      </c>
      <c r="R65" s="18" t="s">
        <v>12</v>
      </c>
      <c r="S65" s="150" t="s">
        <v>70</v>
      </c>
      <c r="T65" s="18" t="s">
        <v>13</v>
      </c>
      <c r="U65" s="19" t="s">
        <v>14</v>
      </c>
      <c r="V65" s="20"/>
      <c r="W65" s="17" t="s">
        <v>15</v>
      </c>
      <c r="X65" s="18" t="s">
        <v>10</v>
      </c>
      <c r="Y65" s="136" t="s">
        <v>16</v>
      </c>
      <c r="Z65" s="159" t="s">
        <v>60</v>
      </c>
      <c r="AA65" s="160"/>
      <c r="AB65" s="156"/>
      <c r="AC65" s="161" t="s">
        <v>61</v>
      </c>
      <c r="AD65" s="157"/>
      <c r="AE65" s="158"/>
      <c r="AF65" s="55"/>
    </row>
    <row r="66" spans="1:32" ht="12.75">
      <c r="A66" s="21" t="s">
        <v>16</v>
      </c>
      <c r="B66" s="94" t="s">
        <v>17</v>
      </c>
      <c r="C66" s="95" t="s">
        <v>18</v>
      </c>
      <c r="D66" s="96" t="s">
        <v>19</v>
      </c>
      <c r="E66" s="96" t="s">
        <v>20</v>
      </c>
      <c r="F66" s="96"/>
      <c r="G66" s="96"/>
      <c r="H66" s="23" t="s">
        <v>18</v>
      </c>
      <c r="I66" s="23" t="s">
        <v>15</v>
      </c>
      <c r="J66" s="22"/>
      <c r="K66" s="21" t="s">
        <v>17</v>
      </c>
      <c r="L66" s="21"/>
      <c r="M66" s="9">
        <v>150</v>
      </c>
      <c r="N66" s="21" t="s">
        <v>16</v>
      </c>
      <c r="O66" s="21" t="s">
        <v>17</v>
      </c>
      <c r="P66" s="22" t="s">
        <v>18</v>
      </c>
      <c r="Q66" s="137" t="s">
        <v>19</v>
      </c>
      <c r="R66" s="137" t="s">
        <v>20</v>
      </c>
      <c r="S66" s="137"/>
      <c r="T66" s="137"/>
      <c r="U66" s="23" t="s">
        <v>18</v>
      </c>
      <c r="V66" s="23" t="s">
        <v>15</v>
      </c>
      <c r="W66" s="22"/>
      <c r="X66" s="21" t="s">
        <v>17</v>
      </c>
      <c r="Y66" s="138"/>
      <c r="Z66" s="90" t="s">
        <v>59</v>
      </c>
      <c r="AA66" s="155" t="s">
        <v>64</v>
      </c>
      <c r="AB66" s="156"/>
      <c r="AC66" s="90" t="s">
        <v>59</v>
      </c>
      <c r="AD66" s="157" t="s">
        <v>64</v>
      </c>
      <c r="AE66" s="158"/>
      <c r="AF66" s="55"/>
    </row>
    <row r="67" spans="1:32" ht="16.5" customHeight="1">
      <c r="A67" s="24">
        <v>4.6875</v>
      </c>
      <c r="B67" s="25">
        <v>8</v>
      </c>
      <c r="C67" s="26">
        <v>5</v>
      </c>
      <c r="D67" s="152" t="s">
        <v>134</v>
      </c>
      <c r="E67" s="27" t="s">
        <v>46</v>
      </c>
      <c r="F67" s="154" t="s">
        <v>188</v>
      </c>
      <c r="G67" s="149">
        <v>8</v>
      </c>
      <c r="H67" s="28">
        <v>110</v>
      </c>
      <c r="I67" s="28"/>
      <c r="J67" s="29">
        <v>6</v>
      </c>
      <c r="K67" s="30">
        <v>0</v>
      </c>
      <c r="L67" s="24">
        <v>-4.6875</v>
      </c>
      <c r="M67" s="9"/>
      <c r="N67" s="24">
        <v>-3.3125</v>
      </c>
      <c r="O67" s="25">
        <v>1</v>
      </c>
      <c r="P67" s="26">
        <v>5</v>
      </c>
      <c r="Q67" s="152" t="s">
        <v>205</v>
      </c>
      <c r="R67" s="27" t="s">
        <v>54</v>
      </c>
      <c r="S67" s="154" t="s">
        <v>204</v>
      </c>
      <c r="T67" s="149">
        <v>8</v>
      </c>
      <c r="U67" s="28">
        <v>100</v>
      </c>
      <c r="V67" s="28"/>
      <c r="W67" s="29">
        <v>6</v>
      </c>
      <c r="X67" s="30">
        <v>7</v>
      </c>
      <c r="Y67" s="139">
        <v>3.3125</v>
      </c>
      <c r="Z67" s="84" t="str">
        <f>C67&amp;"+"&amp;J67</f>
        <v>5+6</v>
      </c>
      <c r="AA67" s="85">
        <f>IF(AND(H67&gt;0,H67&lt;1),2*H67,MATCH(A67,{-40000,-0.4999999999,0.5,40000},1)-1)</f>
        <v>2</v>
      </c>
      <c r="AB67" s="81">
        <f>IF(AND(I67&gt;0,I67&lt;1),2*I67,MATCH(L67,{-40000,-0.4999999999,0.5,40000},1)-1)</f>
        <v>0</v>
      </c>
      <c r="AC67" s="84" t="str">
        <f>P67&amp;"+"&amp;W67</f>
        <v>5+6</v>
      </c>
      <c r="AD67" s="85">
        <f>IF(AND(U67&gt;0,U67&lt;1),2*U67,MATCH(N67,{-40000,-0.4999999999,0.5,40000},1)-1)</f>
        <v>0</v>
      </c>
      <c r="AE67" s="81">
        <f>IF(AND(V67&gt;0,V67&lt;1),2*V67,MATCH(Y67,{-40000,-0.4999999999,0.5,40000},1)-1)</f>
        <v>2</v>
      </c>
      <c r="AF67" s="55"/>
    </row>
    <row r="68" spans="1:32" ht="16.5" customHeight="1">
      <c r="A68" s="24">
        <v>-0.3125</v>
      </c>
      <c r="B68" s="25">
        <v>3</v>
      </c>
      <c r="C68" s="26">
        <v>8</v>
      </c>
      <c r="D68" s="153" t="s">
        <v>136</v>
      </c>
      <c r="E68" s="27" t="s">
        <v>46</v>
      </c>
      <c r="F68" s="154" t="s">
        <v>188</v>
      </c>
      <c r="G68" s="149">
        <v>8</v>
      </c>
      <c r="H68" s="28"/>
      <c r="I68" s="28">
        <v>100</v>
      </c>
      <c r="J68" s="29">
        <v>3</v>
      </c>
      <c r="K68" s="30">
        <v>5</v>
      </c>
      <c r="L68" s="24">
        <v>0.3125</v>
      </c>
      <c r="M68" s="9"/>
      <c r="N68" s="24">
        <v>8.5625</v>
      </c>
      <c r="O68" s="25">
        <v>8</v>
      </c>
      <c r="P68" s="26">
        <v>8</v>
      </c>
      <c r="Q68" s="153" t="s">
        <v>206</v>
      </c>
      <c r="R68" s="27" t="s">
        <v>46</v>
      </c>
      <c r="S68" s="154" t="s">
        <v>132</v>
      </c>
      <c r="T68" s="149">
        <v>10</v>
      </c>
      <c r="U68" s="28">
        <v>630</v>
      </c>
      <c r="V68" s="28"/>
      <c r="W68" s="29">
        <v>3</v>
      </c>
      <c r="X68" s="30">
        <v>0</v>
      </c>
      <c r="Y68" s="139">
        <v>-8.5625</v>
      </c>
      <c r="Z68" s="86" t="str">
        <f>C68&amp;"+"&amp;J68</f>
        <v>8+3</v>
      </c>
      <c r="AA68" s="87">
        <f>IF(AND(H68&gt;0,H68&lt;1),2*H68,MATCH(A68,{-40000,-0.4999999999,0.5,40000},1)-1)</f>
        <v>1</v>
      </c>
      <c r="AB68" s="82">
        <f>IF(AND(I68&gt;0,I68&lt;1),2*I68,MATCH(L68,{-40000,-0.4999999999,0.5,40000},1)-1)</f>
        <v>1</v>
      </c>
      <c r="AC68" s="86" t="str">
        <f>P68&amp;"+"&amp;W68</f>
        <v>8+3</v>
      </c>
      <c r="AD68" s="87">
        <f>IF(AND(U68&gt;0,U68&lt;1),2*U68,MATCH(N68,{-40000,-0.4999999999,0.5,40000},1)-1)</f>
        <v>2</v>
      </c>
      <c r="AE68" s="82">
        <f>IF(AND(V68&gt;0,V68&lt;1),2*V68,MATCH(Y68,{-40000,-0.4999999999,0.5,40000},1)-1)</f>
        <v>0</v>
      </c>
      <c r="AF68" s="55"/>
    </row>
    <row r="69" spans="1:32" ht="16.5" customHeight="1">
      <c r="A69" s="24">
        <v>-0.3125</v>
      </c>
      <c r="B69" s="25">
        <v>3</v>
      </c>
      <c r="C69" s="140">
        <v>1</v>
      </c>
      <c r="D69" s="152" t="s">
        <v>136</v>
      </c>
      <c r="E69" s="27" t="s">
        <v>46</v>
      </c>
      <c r="F69" s="154" t="s">
        <v>188</v>
      </c>
      <c r="G69" s="149">
        <v>8</v>
      </c>
      <c r="H69" s="28"/>
      <c r="I69" s="28">
        <v>100</v>
      </c>
      <c r="J69" s="141">
        <v>9</v>
      </c>
      <c r="K69" s="142">
        <v>5</v>
      </c>
      <c r="L69" s="143">
        <v>0.3125</v>
      </c>
      <c r="M69" s="144"/>
      <c r="N69" s="143">
        <v>-2.625</v>
      </c>
      <c r="O69" s="145">
        <v>4</v>
      </c>
      <c r="P69" s="140">
        <v>1</v>
      </c>
      <c r="Q69" s="152" t="s">
        <v>208</v>
      </c>
      <c r="R69" s="27" t="s">
        <v>52</v>
      </c>
      <c r="S69" s="154" t="s">
        <v>207</v>
      </c>
      <c r="T69" s="149">
        <v>10</v>
      </c>
      <c r="U69" s="28">
        <v>130</v>
      </c>
      <c r="V69" s="28"/>
      <c r="W69" s="141">
        <v>9</v>
      </c>
      <c r="X69" s="30">
        <v>4</v>
      </c>
      <c r="Y69" s="139">
        <v>2.625</v>
      </c>
      <c r="Z69" s="86" t="str">
        <f>C69&amp;"+"&amp;J69</f>
        <v>1+9</v>
      </c>
      <c r="AA69" s="87">
        <f>IF(AND(H69&gt;0,H69&lt;1),2*H69,MATCH(A69,{-40000,-0.4999999999,0.5,40000},1)-1)</f>
        <v>1</v>
      </c>
      <c r="AB69" s="82">
        <f>IF(AND(I69&gt;0,I69&lt;1),2*I69,MATCH(L69,{-40000,-0.4999999999,0.5,40000},1)-1)</f>
        <v>1</v>
      </c>
      <c r="AC69" s="86" t="str">
        <f>P69&amp;"+"&amp;W69</f>
        <v>1+9</v>
      </c>
      <c r="AD69" s="87">
        <f>IF(AND(U69&gt;0,U69&lt;1),2*U69,MATCH(N69,{-40000,-0.4999999999,0.5,40000},1)-1)</f>
        <v>0</v>
      </c>
      <c r="AE69" s="82">
        <f>IF(AND(V69&gt;0,V69&lt;1),2*V69,MATCH(Y69,{-40000,-0.4999999999,0.5,40000},1)-1)</f>
        <v>2</v>
      </c>
      <c r="AF69" s="55"/>
    </row>
    <row r="70" spans="1:32" ht="16.5" customHeight="1">
      <c r="A70" s="24">
        <v>-0.3125</v>
      </c>
      <c r="B70" s="25">
        <v>3</v>
      </c>
      <c r="C70" s="26">
        <v>2</v>
      </c>
      <c r="D70" s="152" t="s">
        <v>131</v>
      </c>
      <c r="E70" s="146" t="s">
        <v>52</v>
      </c>
      <c r="F70" s="151" t="s">
        <v>189</v>
      </c>
      <c r="G70" s="149">
        <v>9</v>
      </c>
      <c r="H70" s="28"/>
      <c r="I70" s="28">
        <v>100</v>
      </c>
      <c r="J70" s="29">
        <v>4</v>
      </c>
      <c r="K70" s="30">
        <v>5</v>
      </c>
      <c r="L70" s="24">
        <v>0.3125</v>
      </c>
      <c r="M70" s="9"/>
      <c r="N70" s="24">
        <v>-3.3125</v>
      </c>
      <c r="O70" s="25">
        <v>1</v>
      </c>
      <c r="P70" s="26">
        <v>2</v>
      </c>
      <c r="Q70" s="152" t="s">
        <v>205</v>
      </c>
      <c r="R70" s="146" t="s">
        <v>54</v>
      </c>
      <c r="S70" s="154" t="s">
        <v>209</v>
      </c>
      <c r="T70" s="149">
        <v>8</v>
      </c>
      <c r="U70" s="28">
        <v>100</v>
      </c>
      <c r="V70" s="28"/>
      <c r="W70" s="29">
        <v>4</v>
      </c>
      <c r="X70" s="30">
        <v>7</v>
      </c>
      <c r="Y70" s="139">
        <v>3.3125</v>
      </c>
      <c r="Z70" s="86" t="str">
        <f>C70&amp;"+"&amp;J70</f>
        <v>2+4</v>
      </c>
      <c r="AA70" s="87">
        <f>IF(AND(H70&gt;0,H70&lt;1),2*H70,MATCH(A70,{-40000,-0.4999999999,0.5,40000},1)-1)</f>
        <v>1</v>
      </c>
      <c r="AB70" s="82">
        <f>IF(AND(I70&gt;0,I70&lt;1),2*I70,MATCH(L70,{-40000,-0.4999999999,0.5,40000},1)-1)</f>
        <v>1</v>
      </c>
      <c r="AC70" s="86" t="str">
        <f>P70&amp;"+"&amp;W70</f>
        <v>2+4</v>
      </c>
      <c r="AD70" s="87">
        <f>IF(AND(U70&gt;0,U70&lt;1),2*U70,MATCH(N70,{-40000,-0.4999999999,0.5,40000},1)-1)</f>
        <v>0</v>
      </c>
      <c r="AE70" s="82">
        <f>IF(AND(V70&gt;0,V70&lt;1),2*V70,MATCH(Y70,{-40000,-0.4999999999,0.5,40000},1)-1)</f>
        <v>2</v>
      </c>
      <c r="AF70" s="55"/>
    </row>
    <row r="71" spans="1:32" ht="16.5" customHeight="1">
      <c r="A71" s="24">
        <v>-0.3125</v>
      </c>
      <c r="B71" s="25">
        <v>3</v>
      </c>
      <c r="C71" s="26">
        <v>7</v>
      </c>
      <c r="D71" s="152" t="s">
        <v>136</v>
      </c>
      <c r="E71" s="27" t="s">
        <v>46</v>
      </c>
      <c r="F71" s="154" t="s">
        <v>188</v>
      </c>
      <c r="G71" s="149">
        <v>8</v>
      </c>
      <c r="H71" s="28"/>
      <c r="I71" s="28">
        <v>100</v>
      </c>
      <c r="J71" s="29">
        <v>10</v>
      </c>
      <c r="K71" s="30">
        <v>5</v>
      </c>
      <c r="L71" s="24">
        <v>0.3125</v>
      </c>
      <c r="M71" s="9"/>
      <c r="N71" s="24">
        <v>5.9375</v>
      </c>
      <c r="O71" s="25">
        <v>6</v>
      </c>
      <c r="P71" s="26">
        <v>7</v>
      </c>
      <c r="Q71" s="152" t="s">
        <v>211</v>
      </c>
      <c r="R71" s="27" t="s">
        <v>53</v>
      </c>
      <c r="S71" s="151" t="s">
        <v>210</v>
      </c>
      <c r="T71" s="149">
        <v>7</v>
      </c>
      <c r="U71" s="28">
        <v>500</v>
      </c>
      <c r="V71" s="28"/>
      <c r="W71" s="29">
        <v>10</v>
      </c>
      <c r="X71" s="30">
        <v>2</v>
      </c>
      <c r="Y71" s="139">
        <v>-5.9375</v>
      </c>
      <c r="Z71" s="88" t="str">
        <f>C71&amp;"+"&amp;J71</f>
        <v>7+10</v>
      </c>
      <c r="AA71" s="89">
        <f>IF(AND(H71&gt;0,H71&lt;1),2*H71,MATCH(A71,{-40000,-0.4999999999,0.5,40000},1)-1)</f>
        <v>1</v>
      </c>
      <c r="AB71" s="83">
        <f>IF(AND(I71&gt;0,I71&lt;1),2*I71,MATCH(L71,{-40000,-0.4999999999,0.5,40000},1)-1)</f>
        <v>1</v>
      </c>
      <c r="AC71" s="88" t="str">
        <f>P71&amp;"+"&amp;W71</f>
        <v>7+10</v>
      </c>
      <c r="AD71" s="89">
        <f>IF(AND(U71&gt;0,U71&lt;1),2*U71,MATCH(N71,{-40000,-0.4999999999,0.5,40000},1)-1)</f>
        <v>2</v>
      </c>
      <c r="AE71" s="83">
        <f>IF(AND(V71&gt;0,V71&lt;1),2*V71,MATCH(Y71,{-40000,-0.4999999999,0.5,40000},1)-1)</f>
        <v>0</v>
      </c>
      <c r="AF71" s="55"/>
    </row>
    <row r="72" spans="1:26" s="55" customFormat="1" ht="13.5" customHeight="1">
      <c r="A72" s="10"/>
      <c r="B72" s="10"/>
      <c r="C72" s="31"/>
      <c r="D72" s="10"/>
      <c r="E72" s="10"/>
      <c r="F72" s="10"/>
      <c r="G72" s="10"/>
      <c r="H72" s="10"/>
      <c r="I72" s="10"/>
      <c r="J72" s="31"/>
      <c r="K72" s="10"/>
      <c r="L72" s="10"/>
      <c r="M72" s="15"/>
      <c r="N72" s="10"/>
      <c r="O72" s="10"/>
      <c r="P72" s="31"/>
      <c r="Q72" s="10"/>
      <c r="R72" s="10"/>
      <c r="S72" s="10"/>
      <c r="T72" s="10"/>
      <c r="U72" s="10"/>
      <c r="V72" s="10"/>
      <c r="W72" s="31"/>
      <c r="X72" s="10"/>
      <c r="Y72" s="10"/>
      <c r="Z72" s="148"/>
    </row>
    <row r="73" spans="1:26" s="55" customFormat="1" ht="15">
      <c r="A73" s="2"/>
      <c r="B73" s="3" t="s">
        <v>2</v>
      </c>
      <c r="C73" s="4"/>
      <c r="D73" s="3"/>
      <c r="E73" s="5" t="s">
        <v>28</v>
      </c>
      <c r="F73" s="1"/>
      <c r="G73" s="1"/>
      <c r="H73" s="6" t="s">
        <v>4</v>
      </c>
      <c r="I73" s="6"/>
      <c r="J73" s="7" t="s">
        <v>22</v>
      </c>
      <c r="K73" s="7"/>
      <c r="L73" s="8"/>
      <c r="M73" s="9">
        <v>150</v>
      </c>
      <c r="N73" s="2"/>
      <c r="O73" s="3" t="s">
        <v>2</v>
      </c>
      <c r="P73" s="4"/>
      <c r="Q73" s="3"/>
      <c r="R73" s="5" t="s">
        <v>29</v>
      </c>
      <c r="S73" s="1"/>
      <c r="T73" s="1"/>
      <c r="U73" s="6" t="s">
        <v>4</v>
      </c>
      <c r="V73" s="6"/>
      <c r="W73" s="7" t="s">
        <v>1</v>
      </c>
      <c r="X73" s="7"/>
      <c r="Y73" s="8"/>
      <c r="Z73" s="148"/>
    </row>
    <row r="74" spans="1:26" s="55" customFormat="1" ht="12.75">
      <c r="A74" s="11"/>
      <c r="B74" s="11"/>
      <c r="C74" s="12"/>
      <c r="D74" s="13"/>
      <c r="E74" s="13"/>
      <c r="F74" s="13"/>
      <c r="G74" s="13"/>
      <c r="H74" s="14" t="s">
        <v>7</v>
      </c>
      <c r="I74" s="14"/>
      <c r="J74" s="7" t="s">
        <v>25</v>
      </c>
      <c r="K74" s="7"/>
      <c r="L74" s="8"/>
      <c r="M74" s="9">
        <v>150</v>
      </c>
      <c r="N74" s="11"/>
      <c r="O74" s="11"/>
      <c r="P74" s="12"/>
      <c r="Q74" s="13"/>
      <c r="R74" s="13"/>
      <c r="S74" s="13"/>
      <c r="T74" s="13"/>
      <c r="U74" s="14" t="s">
        <v>7</v>
      </c>
      <c r="V74" s="14"/>
      <c r="W74" s="7" t="s">
        <v>8</v>
      </c>
      <c r="X74" s="7"/>
      <c r="Y74" s="8"/>
      <c r="Z74" s="148"/>
    </row>
    <row r="75" spans="1:26" s="55" customFormat="1" ht="4.5" customHeight="1">
      <c r="A75" s="97"/>
      <c r="B75" s="98"/>
      <c r="C75" s="99"/>
      <c r="D75" s="100"/>
      <c r="E75" s="101"/>
      <c r="F75" s="102"/>
      <c r="G75" s="102"/>
      <c r="H75" s="103"/>
      <c r="I75" s="103"/>
      <c r="J75" s="99"/>
      <c r="K75" s="98"/>
      <c r="L75" s="104"/>
      <c r="M75" s="105"/>
      <c r="N75" s="97"/>
      <c r="O75" s="98"/>
      <c r="P75" s="99"/>
      <c r="Q75" s="100"/>
      <c r="R75" s="101"/>
      <c r="S75" s="102"/>
      <c r="T75" s="102"/>
      <c r="U75" s="103"/>
      <c r="V75" s="103"/>
      <c r="W75" s="99"/>
      <c r="X75" s="98"/>
      <c r="Y75" s="104"/>
      <c r="Z75" s="148"/>
    </row>
    <row r="76" spans="1:26" s="55" customFormat="1" ht="12.75" customHeight="1">
      <c r="A76" s="106"/>
      <c r="B76" s="107"/>
      <c r="C76" s="108"/>
      <c r="D76" s="109"/>
      <c r="E76" s="110" t="s">
        <v>48</v>
      </c>
      <c r="F76" s="111" t="s">
        <v>212</v>
      </c>
      <c r="G76" s="111"/>
      <c r="H76" s="59"/>
      <c r="I76" s="112"/>
      <c r="J76" s="68"/>
      <c r="K76" s="69"/>
      <c r="L76" s="70"/>
      <c r="M76" s="113"/>
      <c r="N76" s="106"/>
      <c r="O76" s="107"/>
      <c r="P76" s="108"/>
      <c r="Q76" s="109"/>
      <c r="R76" s="110" t="s">
        <v>48</v>
      </c>
      <c r="S76" s="111" t="s">
        <v>233</v>
      </c>
      <c r="T76" s="111"/>
      <c r="U76" s="59"/>
      <c r="V76" s="112"/>
      <c r="W76" s="68"/>
      <c r="X76" s="69"/>
      <c r="Y76" s="70"/>
      <c r="Z76" s="148"/>
    </row>
    <row r="77" spans="1:26" s="55" customFormat="1" ht="12.75" customHeight="1">
      <c r="A77" s="106"/>
      <c r="B77" s="107"/>
      <c r="C77" s="108"/>
      <c r="D77" s="109"/>
      <c r="E77" s="114" t="s">
        <v>49</v>
      </c>
      <c r="F77" s="111" t="s">
        <v>213</v>
      </c>
      <c r="G77" s="111"/>
      <c r="H77" s="115"/>
      <c r="I77" s="112"/>
      <c r="J77" s="71"/>
      <c r="K77" s="7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9.1</v>
      </c>
      <c r="L77" s="73"/>
      <c r="M77" s="113"/>
      <c r="N77" s="106"/>
      <c r="O77" s="107"/>
      <c r="P77" s="108"/>
      <c r="Q77" s="109"/>
      <c r="R77" s="114" t="s">
        <v>49</v>
      </c>
      <c r="S77" s="168" t="s">
        <v>234</v>
      </c>
      <c r="T77" s="111"/>
      <c r="U77" s="115"/>
      <c r="V77" s="112"/>
      <c r="W77" s="71"/>
      <c r="X77" s="72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10.1</v>
      </c>
      <c r="Y77" s="73"/>
      <c r="Z77" s="148"/>
    </row>
    <row r="78" spans="1:26" s="55" customFormat="1" ht="12.75" customHeight="1">
      <c r="A78" s="106"/>
      <c r="B78" s="107"/>
      <c r="C78" s="108"/>
      <c r="D78" s="109"/>
      <c r="E78" s="114" t="s">
        <v>50</v>
      </c>
      <c r="F78" s="111" t="s">
        <v>166</v>
      </c>
      <c r="G78" s="111"/>
      <c r="H78" s="59"/>
      <c r="I78" s="112"/>
      <c r="J78" s="74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72" t="str">
        <f>IF(K77="","","+")</f>
        <v>+</v>
      </c>
      <c r="L78" s="75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16.1</v>
      </c>
      <c r="M78" s="113"/>
      <c r="N78" s="106"/>
      <c r="O78" s="107"/>
      <c r="P78" s="108"/>
      <c r="Q78" s="109"/>
      <c r="R78" s="114" t="s">
        <v>50</v>
      </c>
      <c r="S78" s="111" t="s">
        <v>142</v>
      </c>
      <c r="T78" s="111"/>
      <c r="U78" s="59"/>
      <c r="V78" s="112"/>
      <c r="W78" s="74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9.1</v>
      </c>
      <c r="X78" s="72" t="str">
        <f>IF(X77="","","+")</f>
        <v>+</v>
      </c>
      <c r="Y78" s="75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6.1</v>
      </c>
      <c r="Z78" s="148"/>
    </row>
    <row r="79" spans="1:26" s="55" customFormat="1" ht="12.75" customHeight="1">
      <c r="A79" s="106"/>
      <c r="B79" s="107"/>
      <c r="C79" s="108"/>
      <c r="D79" s="109"/>
      <c r="E79" s="110" t="s">
        <v>51</v>
      </c>
      <c r="F79" s="111" t="s">
        <v>214</v>
      </c>
      <c r="G79" s="111"/>
      <c r="H79" s="59"/>
      <c r="I79" s="112"/>
      <c r="J79" s="71"/>
      <c r="K79" s="72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6.1</v>
      </c>
      <c r="L79" s="73"/>
      <c r="M79" s="113"/>
      <c r="N79" s="106"/>
      <c r="O79" s="107"/>
      <c r="P79" s="108"/>
      <c r="Q79" s="109"/>
      <c r="R79" s="110" t="s">
        <v>51</v>
      </c>
      <c r="S79" s="111" t="s">
        <v>235</v>
      </c>
      <c r="T79" s="111"/>
      <c r="U79" s="59"/>
      <c r="V79" s="112"/>
      <c r="W79" s="71"/>
      <c r="X79" s="72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15.1</v>
      </c>
      <c r="Y79" s="73"/>
      <c r="Z79" s="148"/>
    </row>
    <row r="80" spans="1:26" s="55" customFormat="1" ht="12.75" customHeight="1">
      <c r="A80" s="116" t="s">
        <v>48</v>
      </c>
      <c r="B80" s="117" t="s">
        <v>222</v>
      </c>
      <c r="C80" s="108"/>
      <c r="D80" s="109"/>
      <c r="E80" s="118"/>
      <c r="F80" s="59"/>
      <c r="G80" s="110" t="s">
        <v>48</v>
      </c>
      <c r="H80" s="119" t="s">
        <v>215</v>
      </c>
      <c r="J80" s="59"/>
      <c r="K80" s="115"/>
      <c r="L80" s="60"/>
      <c r="M80" s="113"/>
      <c r="N80" s="116" t="s">
        <v>48</v>
      </c>
      <c r="O80" s="117" t="s">
        <v>244</v>
      </c>
      <c r="P80" s="108"/>
      <c r="Q80" s="109"/>
      <c r="R80" s="118"/>
      <c r="S80" s="59"/>
      <c r="T80" s="110" t="s">
        <v>48</v>
      </c>
      <c r="U80" s="119" t="s">
        <v>236</v>
      </c>
      <c r="W80" s="59"/>
      <c r="X80" s="115"/>
      <c r="Y80" s="60"/>
      <c r="Z80" s="148"/>
    </row>
    <row r="81" spans="1:26" s="55" customFormat="1" ht="12.75" customHeight="1">
      <c r="A81" s="120" t="s">
        <v>49</v>
      </c>
      <c r="B81" s="117" t="s">
        <v>223</v>
      </c>
      <c r="C81" s="121"/>
      <c r="D81" s="109"/>
      <c r="E81" s="118"/>
      <c r="F81" s="122"/>
      <c r="G81" s="114" t="s">
        <v>49</v>
      </c>
      <c r="H81" s="119" t="s">
        <v>216</v>
      </c>
      <c r="J81" s="59"/>
      <c r="K81" s="115"/>
      <c r="L81" s="60"/>
      <c r="M81" s="113"/>
      <c r="N81" s="120" t="s">
        <v>49</v>
      </c>
      <c r="O81" s="117" t="s">
        <v>245</v>
      </c>
      <c r="P81" s="121"/>
      <c r="Q81" s="109"/>
      <c r="R81" s="118"/>
      <c r="S81" s="122"/>
      <c r="T81" s="114" t="s">
        <v>49</v>
      </c>
      <c r="U81" s="119" t="s">
        <v>237</v>
      </c>
      <c r="W81" s="59"/>
      <c r="X81" s="115"/>
      <c r="Y81" s="60"/>
      <c r="Z81" s="148"/>
    </row>
    <row r="82" spans="1:26" s="55" customFormat="1" ht="12.75" customHeight="1">
      <c r="A82" s="120" t="s">
        <v>50</v>
      </c>
      <c r="B82" s="117" t="s">
        <v>224</v>
      </c>
      <c r="C82" s="108"/>
      <c r="D82" s="109"/>
      <c r="E82" s="118"/>
      <c r="F82" s="122"/>
      <c r="G82" s="114" t="s">
        <v>50</v>
      </c>
      <c r="H82" s="119" t="s">
        <v>217</v>
      </c>
      <c r="J82" s="59"/>
      <c r="K82" s="59"/>
      <c r="L82" s="60"/>
      <c r="M82" s="113"/>
      <c r="N82" s="120" t="s">
        <v>50</v>
      </c>
      <c r="O82" s="117" t="s">
        <v>166</v>
      </c>
      <c r="P82" s="108"/>
      <c r="Q82" s="109"/>
      <c r="R82" s="118"/>
      <c r="S82" s="122"/>
      <c r="T82" s="114" t="s">
        <v>50</v>
      </c>
      <c r="U82" s="119" t="s">
        <v>238</v>
      </c>
      <c r="W82" s="59"/>
      <c r="X82" s="59"/>
      <c r="Y82" s="60"/>
      <c r="Z82" s="148"/>
    </row>
    <row r="83" spans="1:26" s="55" customFormat="1" ht="12.75" customHeight="1">
      <c r="A83" s="116" t="s">
        <v>51</v>
      </c>
      <c r="B83" s="117" t="s">
        <v>225</v>
      </c>
      <c r="C83" s="121"/>
      <c r="D83" s="109"/>
      <c r="E83" s="118"/>
      <c r="F83" s="59"/>
      <c r="G83" s="110" t="s">
        <v>51</v>
      </c>
      <c r="H83" s="119" t="s">
        <v>218</v>
      </c>
      <c r="J83" s="59"/>
      <c r="K83" s="61" t="s">
        <v>55</v>
      </c>
      <c r="L83" s="60"/>
      <c r="M83" s="113"/>
      <c r="N83" s="116" t="s">
        <v>51</v>
      </c>
      <c r="O83" s="117" t="s">
        <v>246</v>
      </c>
      <c r="P83" s="121"/>
      <c r="Q83" s="109"/>
      <c r="R83" s="118"/>
      <c r="S83" s="59"/>
      <c r="T83" s="110" t="s">
        <v>51</v>
      </c>
      <c r="U83" s="119" t="s">
        <v>239</v>
      </c>
      <c r="W83" s="59"/>
      <c r="X83" s="61" t="s">
        <v>55</v>
      </c>
      <c r="Y83" s="60"/>
      <c r="Z83" s="148"/>
    </row>
    <row r="84" spans="1:26" s="55" customFormat="1" ht="12.75" customHeight="1">
      <c r="A84" s="123"/>
      <c r="B84" s="121"/>
      <c r="C84" s="121"/>
      <c r="D84" s="109"/>
      <c r="E84" s="110" t="s">
        <v>48</v>
      </c>
      <c r="F84" s="111" t="s">
        <v>123</v>
      </c>
      <c r="G84" s="111"/>
      <c r="H84" s="59"/>
      <c r="I84" s="124"/>
      <c r="J84" s="62" t="s">
        <v>52</v>
      </c>
      <c r="K84" s="164" t="s">
        <v>424</v>
      </c>
      <c r="L84" s="60"/>
      <c r="M84" s="113"/>
      <c r="N84" s="123"/>
      <c r="O84" s="121"/>
      <c r="P84" s="121"/>
      <c r="Q84" s="109"/>
      <c r="R84" s="110" t="s">
        <v>48</v>
      </c>
      <c r="S84" s="111" t="s">
        <v>240</v>
      </c>
      <c r="T84" s="111"/>
      <c r="U84" s="59"/>
      <c r="V84" s="124"/>
      <c r="W84" s="62" t="s">
        <v>52</v>
      </c>
      <c r="X84" s="164" t="s">
        <v>427</v>
      </c>
      <c r="Y84" s="60"/>
      <c r="Z84" s="148"/>
    </row>
    <row r="85" spans="1:26" s="55" customFormat="1" ht="12.75" customHeight="1">
      <c r="A85" s="106"/>
      <c r="B85" s="63" t="s">
        <v>56</v>
      </c>
      <c r="C85" s="108"/>
      <c r="D85" s="109"/>
      <c r="E85" s="114" t="s">
        <v>49</v>
      </c>
      <c r="F85" s="111" t="s">
        <v>219</v>
      </c>
      <c r="G85" s="111"/>
      <c r="H85" s="59"/>
      <c r="I85" s="112"/>
      <c r="J85" s="62" t="s">
        <v>46</v>
      </c>
      <c r="K85" s="165" t="s">
        <v>424</v>
      </c>
      <c r="L85" s="60"/>
      <c r="M85" s="113"/>
      <c r="N85" s="106"/>
      <c r="O85" s="63" t="s">
        <v>56</v>
      </c>
      <c r="P85" s="108"/>
      <c r="Q85" s="109"/>
      <c r="R85" s="114" t="s">
        <v>49</v>
      </c>
      <c r="S85" s="111" t="s">
        <v>241</v>
      </c>
      <c r="T85" s="111"/>
      <c r="U85" s="59"/>
      <c r="V85" s="112"/>
      <c r="W85" s="62" t="s">
        <v>46</v>
      </c>
      <c r="X85" s="165" t="s">
        <v>427</v>
      </c>
      <c r="Y85" s="60"/>
      <c r="Z85" s="148"/>
    </row>
    <row r="86" spans="1:26" s="55" customFormat="1" ht="12.75" customHeight="1">
      <c r="A86" s="106"/>
      <c r="B86" s="63" t="s">
        <v>426</v>
      </c>
      <c r="C86" s="108"/>
      <c r="D86" s="109"/>
      <c r="E86" s="114" t="s">
        <v>50</v>
      </c>
      <c r="F86" s="111" t="s">
        <v>220</v>
      </c>
      <c r="G86" s="111"/>
      <c r="H86" s="115"/>
      <c r="I86" s="112"/>
      <c r="J86" s="62" t="s">
        <v>54</v>
      </c>
      <c r="K86" s="165" t="s">
        <v>425</v>
      </c>
      <c r="L86" s="60"/>
      <c r="M86" s="113"/>
      <c r="N86" s="106"/>
      <c r="O86" s="63" t="s">
        <v>430</v>
      </c>
      <c r="P86" s="108"/>
      <c r="Q86" s="109"/>
      <c r="R86" s="114" t="s">
        <v>50</v>
      </c>
      <c r="S86" s="111" t="s">
        <v>242</v>
      </c>
      <c r="T86" s="111"/>
      <c r="U86" s="115"/>
      <c r="V86" s="112"/>
      <c r="W86" s="62" t="s">
        <v>54</v>
      </c>
      <c r="X86" s="165" t="s">
        <v>428</v>
      </c>
      <c r="Y86" s="60"/>
      <c r="Z86" s="148"/>
    </row>
    <row r="87" spans="1:26" s="55" customFormat="1" ht="12.75" customHeight="1">
      <c r="A87" s="125"/>
      <c r="B87" s="64"/>
      <c r="C87" s="64"/>
      <c r="D87" s="109"/>
      <c r="E87" s="110" t="s">
        <v>51</v>
      </c>
      <c r="F87" s="117" t="s">
        <v>221</v>
      </c>
      <c r="G87" s="117"/>
      <c r="H87" s="64"/>
      <c r="I87" s="64"/>
      <c r="J87" s="65" t="s">
        <v>53</v>
      </c>
      <c r="K87" s="165" t="s">
        <v>425</v>
      </c>
      <c r="L87" s="66"/>
      <c r="M87" s="126"/>
      <c r="N87" s="125"/>
      <c r="O87" s="64"/>
      <c r="P87" s="64"/>
      <c r="Q87" s="109"/>
      <c r="R87" s="110" t="s">
        <v>51</v>
      </c>
      <c r="S87" s="117" t="s">
        <v>243</v>
      </c>
      <c r="T87" s="117"/>
      <c r="U87" s="64"/>
      <c r="V87" s="64"/>
      <c r="W87" s="65" t="s">
        <v>53</v>
      </c>
      <c r="X87" s="165" t="s">
        <v>429</v>
      </c>
      <c r="Y87" s="66"/>
      <c r="Z87" s="148"/>
    </row>
    <row r="88" spans="1:32" ht="4.5" customHeight="1">
      <c r="A88" s="127"/>
      <c r="B88" s="128"/>
      <c r="C88" s="129"/>
      <c r="D88" s="130"/>
      <c r="E88" s="131"/>
      <c r="F88" s="132"/>
      <c r="G88" s="132"/>
      <c r="H88" s="133"/>
      <c r="I88" s="133"/>
      <c r="J88" s="129"/>
      <c r="K88" s="128"/>
      <c r="L88" s="134"/>
      <c r="M88" s="135"/>
      <c r="N88" s="127"/>
      <c r="O88" s="128"/>
      <c r="P88" s="129"/>
      <c r="Q88" s="130"/>
      <c r="R88" s="131"/>
      <c r="S88" s="132"/>
      <c r="T88" s="132"/>
      <c r="U88" s="133"/>
      <c r="V88" s="133"/>
      <c r="W88" s="129"/>
      <c r="X88" s="128"/>
      <c r="Y88" s="134"/>
      <c r="Z88" s="148"/>
      <c r="AA88" s="55"/>
      <c r="AB88" s="55"/>
      <c r="AC88" s="55"/>
      <c r="AD88" s="55"/>
      <c r="AE88" s="55"/>
      <c r="AF88" s="55"/>
    </row>
    <row r="89" spans="1:32" ht="12.75" customHeight="1">
      <c r="A89" s="16"/>
      <c r="B89" s="16" t="s">
        <v>10</v>
      </c>
      <c r="C89" s="17"/>
      <c r="D89" s="18" t="s">
        <v>11</v>
      </c>
      <c r="E89" s="18" t="s">
        <v>12</v>
      </c>
      <c r="F89" s="150" t="s">
        <v>70</v>
      </c>
      <c r="G89" s="18" t="s">
        <v>13</v>
      </c>
      <c r="H89" s="19" t="s">
        <v>14</v>
      </c>
      <c r="I89" s="20"/>
      <c r="J89" s="17" t="s">
        <v>15</v>
      </c>
      <c r="K89" s="18" t="s">
        <v>10</v>
      </c>
      <c r="L89" s="16" t="s">
        <v>16</v>
      </c>
      <c r="M89" s="9">
        <v>150</v>
      </c>
      <c r="N89" s="16"/>
      <c r="O89" s="16" t="s">
        <v>10</v>
      </c>
      <c r="P89" s="17"/>
      <c r="Q89" s="18" t="s">
        <v>11</v>
      </c>
      <c r="R89" s="18" t="s">
        <v>12</v>
      </c>
      <c r="S89" s="150" t="s">
        <v>70</v>
      </c>
      <c r="T89" s="18" t="s">
        <v>13</v>
      </c>
      <c r="U89" s="19" t="s">
        <v>14</v>
      </c>
      <c r="V89" s="20"/>
      <c r="W89" s="17" t="s">
        <v>15</v>
      </c>
      <c r="X89" s="18" t="s">
        <v>10</v>
      </c>
      <c r="Y89" s="136" t="s">
        <v>16</v>
      </c>
      <c r="Z89" s="159" t="s">
        <v>60</v>
      </c>
      <c r="AA89" s="160"/>
      <c r="AB89" s="156"/>
      <c r="AC89" s="161" t="s">
        <v>61</v>
      </c>
      <c r="AD89" s="157"/>
      <c r="AE89" s="158"/>
      <c r="AF89" s="55"/>
    </row>
    <row r="90" spans="1:32" ht="12.75">
      <c r="A90" s="21" t="s">
        <v>16</v>
      </c>
      <c r="B90" s="94" t="s">
        <v>17</v>
      </c>
      <c r="C90" s="95" t="s">
        <v>18</v>
      </c>
      <c r="D90" s="96" t="s">
        <v>19</v>
      </c>
      <c r="E90" s="96" t="s">
        <v>20</v>
      </c>
      <c r="F90" s="96"/>
      <c r="G90" s="96"/>
      <c r="H90" s="23" t="s">
        <v>18</v>
      </c>
      <c r="I90" s="23" t="s">
        <v>15</v>
      </c>
      <c r="J90" s="22"/>
      <c r="K90" s="21" t="s">
        <v>17</v>
      </c>
      <c r="L90" s="21"/>
      <c r="M90" s="9">
        <v>150</v>
      </c>
      <c r="N90" s="21" t="s">
        <v>16</v>
      </c>
      <c r="O90" s="21" t="s">
        <v>17</v>
      </c>
      <c r="P90" s="22" t="s">
        <v>18</v>
      </c>
      <c r="Q90" s="137" t="s">
        <v>19</v>
      </c>
      <c r="R90" s="137" t="s">
        <v>20</v>
      </c>
      <c r="S90" s="137"/>
      <c r="T90" s="137"/>
      <c r="U90" s="23" t="s">
        <v>18</v>
      </c>
      <c r="V90" s="23" t="s">
        <v>15</v>
      </c>
      <c r="W90" s="22"/>
      <c r="X90" s="21" t="s">
        <v>17</v>
      </c>
      <c r="Y90" s="138"/>
      <c r="Z90" s="90" t="s">
        <v>59</v>
      </c>
      <c r="AA90" s="155" t="s">
        <v>64</v>
      </c>
      <c r="AB90" s="156"/>
      <c r="AC90" s="90" t="s">
        <v>59</v>
      </c>
      <c r="AD90" s="157" t="s">
        <v>64</v>
      </c>
      <c r="AE90" s="158"/>
      <c r="AF90" s="55"/>
    </row>
    <row r="91" spans="1:32" ht="16.5" customHeight="1">
      <c r="A91" s="24">
        <v>-3.9375</v>
      </c>
      <c r="B91" s="25">
        <v>0</v>
      </c>
      <c r="C91" s="26">
        <v>7</v>
      </c>
      <c r="D91" s="152" t="s">
        <v>227</v>
      </c>
      <c r="E91" s="27" t="s">
        <v>53</v>
      </c>
      <c r="F91" s="151" t="s">
        <v>226</v>
      </c>
      <c r="G91" s="149">
        <v>11</v>
      </c>
      <c r="H91" s="28"/>
      <c r="I91" s="28">
        <v>750</v>
      </c>
      <c r="J91" s="29">
        <v>8</v>
      </c>
      <c r="K91" s="30">
        <v>8</v>
      </c>
      <c r="L91" s="24">
        <v>3.9375</v>
      </c>
      <c r="M91" s="9"/>
      <c r="N91" s="24">
        <v>0.5625</v>
      </c>
      <c r="O91" s="25">
        <v>4</v>
      </c>
      <c r="P91" s="26">
        <v>7</v>
      </c>
      <c r="Q91" s="152" t="s">
        <v>153</v>
      </c>
      <c r="R91" s="27" t="s">
        <v>46</v>
      </c>
      <c r="S91" s="151" t="s">
        <v>247</v>
      </c>
      <c r="T91" s="149">
        <v>10</v>
      </c>
      <c r="U91" s="28">
        <v>420</v>
      </c>
      <c r="V91" s="28"/>
      <c r="W91" s="29">
        <v>8</v>
      </c>
      <c r="X91" s="30">
        <v>4</v>
      </c>
      <c r="Y91" s="139">
        <v>-0.5625</v>
      </c>
      <c r="Z91" s="84" t="str">
        <f>C91&amp;"+"&amp;J91</f>
        <v>7+8</v>
      </c>
      <c r="AA91" s="85">
        <f>IF(AND(H91&gt;0,H91&lt;1),2*H91,MATCH(A91,{-40000,-0.4999999999,0.5,40000},1)-1)</f>
        <v>0</v>
      </c>
      <c r="AB91" s="81">
        <f>IF(AND(I91&gt;0,I91&lt;1),2*I91,MATCH(L91,{-40000,-0.4999999999,0.5,40000},1)-1)</f>
        <v>2</v>
      </c>
      <c r="AC91" s="84" t="str">
        <f>P91&amp;"+"&amp;W91</f>
        <v>7+8</v>
      </c>
      <c r="AD91" s="85">
        <f>IF(AND(U91&gt;0,U91&lt;1),2*U91,MATCH(N91,{-40000,-0.4999999999,0.5,40000},1)-1)</f>
        <v>2</v>
      </c>
      <c r="AE91" s="81">
        <f>IF(AND(V91&gt;0,V91&lt;1),2*V91,MATCH(Y91,{-40000,-0.4999999999,0.5,40000},1)-1)</f>
        <v>0</v>
      </c>
      <c r="AF91" s="55"/>
    </row>
    <row r="92" spans="1:32" ht="16.5" customHeight="1">
      <c r="A92" s="24">
        <v>0.125</v>
      </c>
      <c r="B92" s="25">
        <v>5</v>
      </c>
      <c r="C92" s="26">
        <v>5</v>
      </c>
      <c r="D92" s="153" t="s">
        <v>229</v>
      </c>
      <c r="E92" s="27" t="s">
        <v>54</v>
      </c>
      <c r="F92" s="154" t="s">
        <v>228</v>
      </c>
      <c r="G92" s="149">
        <v>9</v>
      </c>
      <c r="H92" s="28"/>
      <c r="I92" s="28">
        <v>600</v>
      </c>
      <c r="J92" s="29">
        <v>10</v>
      </c>
      <c r="K92" s="30">
        <v>3</v>
      </c>
      <c r="L92" s="24">
        <v>-0.125</v>
      </c>
      <c r="M92" s="9"/>
      <c r="N92" s="24">
        <v>1.5625</v>
      </c>
      <c r="O92" s="25">
        <v>8</v>
      </c>
      <c r="P92" s="26">
        <v>5</v>
      </c>
      <c r="Q92" s="153" t="s">
        <v>153</v>
      </c>
      <c r="R92" s="27" t="s">
        <v>46</v>
      </c>
      <c r="S92" s="154" t="s">
        <v>248</v>
      </c>
      <c r="T92" s="149">
        <v>11</v>
      </c>
      <c r="U92" s="28">
        <v>450</v>
      </c>
      <c r="V92" s="28"/>
      <c r="W92" s="29">
        <v>10</v>
      </c>
      <c r="X92" s="30">
        <v>0</v>
      </c>
      <c r="Y92" s="139">
        <v>-1.5625</v>
      </c>
      <c r="Z92" s="86" t="str">
        <f>C92&amp;"+"&amp;J92</f>
        <v>5+10</v>
      </c>
      <c r="AA92" s="87">
        <f>IF(AND(H92&gt;0,H92&lt;1),2*H92,MATCH(A92,{-40000,-0.4999999999,0.5,40000},1)-1)</f>
        <v>1</v>
      </c>
      <c r="AB92" s="82">
        <f>IF(AND(I92&gt;0,I92&lt;1),2*I92,MATCH(L92,{-40000,-0.4999999999,0.5,40000},1)-1)</f>
        <v>1</v>
      </c>
      <c r="AC92" s="86" t="str">
        <f>P92&amp;"+"&amp;W92</f>
        <v>5+10</v>
      </c>
      <c r="AD92" s="87">
        <f>IF(AND(U92&gt;0,U92&lt;1),2*U92,MATCH(N92,{-40000,-0.4999999999,0.5,40000},1)-1)</f>
        <v>2</v>
      </c>
      <c r="AE92" s="82">
        <f>IF(AND(V92&gt;0,V92&lt;1),2*V92,MATCH(Y92,{-40000,-0.4999999999,0.5,40000},1)-1)</f>
        <v>0</v>
      </c>
      <c r="AF92" s="55"/>
    </row>
    <row r="93" spans="1:32" ht="16.5" customHeight="1">
      <c r="A93" s="24">
        <v>-1.6875</v>
      </c>
      <c r="B93" s="25">
        <v>2</v>
      </c>
      <c r="C93" s="140">
        <v>4</v>
      </c>
      <c r="D93" s="152" t="s">
        <v>131</v>
      </c>
      <c r="E93" s="27" t="s">
        <v>54</v>
      </c>
      <c r="F93" s="154" t="s">
        <v>228</v>
      </c>
      <c r="G93" s="149">
        <v>11</v>
      </c>
      <c r="H93" s="28"/>
      <c r="I93" s="28">
        <v>650</v>
      </c>
      <c r="J93" s="141">
        <v>1</v>
      </c>
      <c r="K93" s="142">
        <v>6</v>
      </c>
      <c r="L93" s="143">
        <v>1.6875</v>
      </c>
      <c r="M93" s="144"/>
      <c r="N93" s="143">
        <v>0.5625</v>
      </c>
      <c r="O93" s="145">
        <v>4</v>
      </c>
      <c r="P93" s="140">
        <v>4</v>
      </c>
      <c r="Q93" s="152" t="s">
        <v>153</v>
      </c>
      <c r="R93" s="27" t="s">
        <v>52</v>
      </c>
      <c r="S93" s="154" t="s">
        <v>249</v>
      </c>
      <c r="T93" s="149">
        <v>10</v>
      </c>
      <c r="U93" s="28">
        <v>420</v>
      </c>
      <c r="V93" s="28"/>
      <c r="W93" s="141">
        <v>1</v>
      </c>
      <c r="X93" s="30">
        <v>4</v>
      </c>
      <c r="Y93" s="139">
        <v>-0.5625</v>
      </c>
      <c r="Z93" s="86" t="str">
        <f>C93&amp;"+"&amp;J93</f>
        <v>4+1</v>
      </c>
      <c r="AA93" s="87">
        <f>IF(AND(H93&gt;0,H93&lt;1),2*H93,MATCH(A93,{-40000,-0.4999999999,0.5,40000},1)-1)</f>
        <v>0</v>
      </c>
      <c r="AB93" s="82">
        <f>IF(AND(I93&gt;0,I93&lt;1),2*I93,MATCH(L93,{-40000,-0.4999999999,0.5,40000},1)-1)</f>
        <v>2</v>
      </c>
      <c r="AC93" s="86" t="str">
        <f>P93&amp;"+"&amp;W93</f>
        <v>4+1</v>
      </c>
      <c r="AD93" s="87">
        <f>IF(AND(U93&gt;0,U93&lt;1),2*U93,MATCH(N93,{-40000,-0.4999999999,0.5,40000},1)-1)</f>
        <v>2</v>
      </c>
      <c r="AE93" s="82">
        <f>IF(AND(V93&gt;0,V93&lt;1),2*V93,MATCH(Y93,{-40000,-0.4999999999,0.5,40000},1)-1)</f>
        <v>0</v>
      </c>
      <c r="AF93" s="55"/>
    </row>
    <row r="94" spans="1:32" ht="16.5" customHeight="1">
      <c r="A94" s="24">
        <v>0.125</v>
      </c>
      <c r="B94" s="25">
        <v>5</v>
      </c>
      <c r="C94" s="26">
        <v>3</v>
      </c>
      <c r="D94" s="152" t="s">
        <v>231</v>
      </c>
      <c r="E94" s="146" t="s">
        <v>53</v>
      </c>
      <c r="F94" s="154" t="s">
        <v>230</v>
      </c>
      <c r="G94" s="149">
        <v>11</v>
      </c>
      <c r="H94" s="28"/>
      <c r="I94" s="28">
        <v>600</v>
      </c>
      <c r="J94" s="29">
        <v>9</v>
      </c>
      <c r="K94" s="30">
        <v>3</v>
      </c>
      <c r="L94" s="24">
        <v>-0.125</v>
      </c>
      <c r="M94" s="9"/>
      <c r="N94" s="24">
        <v>-9.4375</v>
      </c>
      <c r="O94" s="25">
        <v>0</v>
      </c>
      <c r="P94" s="26">
        <v>3</v>
      </c>
      <c r="Q94" s="152" t="s">
        <v>251</v>
      </c>
      <c r="R94" s="146" t="s">
        <v>52</v>
      </c>
      <c r="S94" s="151" t="s">
        <v>250</v>
      </c>
      <c r="T94" s="149">
        <v>10</v>
      </c>
      <c r="U94" s="28"/>
      <c r="V94" s="28">
        <v>50</v>
      </c>
      <c r="W94" s="29">
        <v>9</v>
      </c>
      <c r="X94" s="30">
        <v>8</v>
      </c>
      <c r="Y94" s="139">
        <v>9.4375</v>
      </c>
      <c r="Z94" s="86" t="str">
        <f>C94&amp;"+"&amp;J94</f>
        <v>3+9</v>
      </c>
      <c r="AA94" s="87">
        <f>IF(AND(H94&gt;0,H94&lt;1),2*H94,MATCH(A94,{-40000,-0.4999999999,0.5,40000},1)-1)</f>
        <v>1</v>
      </c>
      <c r="AB94" s="82">
        <f>IF(AND(I94&gt;0,I94&lt;1),2*I94,MATCH(L94,{-40000,-0.4999999999,0.5,40000},1)-1)</f>
        <v>1</v>
      </c>
      <c r="AC94" s="86" t="str">
        <f>P94&amp;"+"&amp;W94</f>
        <v>3+9</v>
      </c>
      <c r="AD94" s="87">
        <f>IF(AND(U94&gt;0,U94&lt;1),2*U94,MATCH(N94,{-40000,-0.4999999999,0.5,40000},1)-1)</f>
        <v>0</v>
      </c>
      <c r="AE94" s="82">
        <f>IF(AND(V94&gt;0,V94&lt;1),2*V94,MATCH(Y94,{-40000,-0.4999999999,0.5,40000},1)-1)</f>
        <v>2</v>
      </c>
      <c r="AF94" s="55"/>
    </row>
    <row r="95" spans="1:32" ht="16.5" customHeight="1">
      <c r="A95" s="24">
        <v>9.4375</v>
      </c>
      <c r="B95" s="25">
        <v>8</v>
      </c>
      <c r="C95" s="26">
        <v>2</v>
      </c>
      <c r="D95" s="152" t="s">
        <v>205</v>
      </c>
      <c r="E95" s="27" t="s">
        <v>53</v>
      </c>
      <c r="F95" s="151" t="s">
        <v>232</v>
      </c>
      <c r="G95" s="149">
        <v>12</v>
      </c>
      <c r="H95" s="28"/>
      <c r="I95" s="28">
        <v>170</v>
      </c>
      <c r="J95" s="29">
        <v>6</v>
      </c>
      <c r="K95" s="30">
        <v>0</v>
      </c>
      <c r="L95" s="24">
        <v>-9.4375</v>
      </c>
      <c r="M95" s="9"/>
      <c r="N95" s="24">
        <v>0.5625</v>
      </c>
      <c r="O95" s="25">
        <v>4</v>
      </c>
      <c r="P95" s="26">
        <v>2</v>
      </c>
      <c r="Q95" s="152" t="s">
        <v>153</v>
      </c>
      <c r="R95" s="27" t="s">
        <v>52</v>
      </c>
      <c r="S95" s="151" t="s">
        <v>250</v>
      </c>
      <c r="T95" s="149">
        <v>10</v>
      </c>
      <c r="U95" s="28">
        <v>420</v>
      </c>
      <c r="V95" s="28"/>
      <c r="W95" s="29">
        <v>6</v>
      </c>
      <c r="X95" s="30">
        <v>4</v>
      </c>
      <c r="Y95" s="139">
        <v>-0.5625</v>
      </c>
      <c r="Z95" s="88" t="str">
        <f>C95&amp;"+"&amp;J95</f>
        <v>2+6</v>
      </c>
      <c r="AA95" s="89">
        <f>IF(AND(H95&gt;0,H95&lt;1),2*H95,MATCH(A95,{-40000,-0.4999999999,0.5,40000},1)-1)</f>
        <v>2</v>
      </c>
      <c r="AB95" s="83">
        <f>IF(AND(I95&gt;0,I95&lt;1),2*I95,MATCH(L95,{-40000,-0.4999999999,0.5,40000},1)-1)</f>
        <v>0</v>
      </c>
      <c r="AC95" s="88" t="str">
        <f>P95&amp;"+"&amp;W95</f>
        <v>2+6</v>
      </c>
      <c r="AD95" s="89">
        <f>IF(AND(U95&gt;0,U95&lt;1),2*U95,MATCH(N95,{-40000,-0.4999999999,0.5,40000},1)-1)</f>
        <v>2</v>
      </c>
      <c r="AE95" s="83">
        <f>IF(AND(V95&gt;0,V95&lt;1),2*V95,MATCH(Y95,{-40000,-0.4999999999,0.5,40000},1)-1)</f>
        <v>0</v>
      </c>
      <c r="AF95" s="55"/>
    </row>
    <row r="96" spans="1:26" s="55" customFormat="1" ht="13.5" customHeight="1">
      <c r="A96" s="10"/>
      <c r="B96" s="10"/>
      <c r="C96" s="31"/>
      <c r="D96" s="10"/>
      <c r="E96" s="10"/>
      <c r="F96" s="10"/>
      <c r="G96" s="10"/>
      <c r="H96" s="10"/>
      <c r="I96" s="10"/>
      <c r="J96" s="31"/>
      <c r="K96" s="10"/>
      <c r="L96" s="10"/>
      <c r="M96" s="15"/>
      <c r="N96" s="10"/>
      <c r="O96" s="10"/>
      <c r="P96" s="31"/>
      <c r="Q96" s="10"/>
      <c r="R96" s="10"/>
      <c r="S96" s="10"/>
      <c r="T96" s="10"/>
      <c r="U96" s="10"/>
      <c r="V96" s="10"/>
      <c r="W96" s="31"/>
      <c r="X96" s="10"/>
      <c r="Y96" s="10"/>
      <c r="Z96" s="148"/>
    </row>
    <row r="97" spans="1:26" s="55" customFormat="1" ht="15">
      <c r="A97" s="2"/>
      <c r="B97" s="3" t="s">
        <v>2</v>
      </c>
      <c r="C97" s="4"/>
      <c r="D97" s="3"/>
      <c r="E97" s="5" t="s">
        <v>30</v>
      </c>
      <c r="F97" s="1"/>
      <c r="G97" s="1"/>
      <c r="H97" s="6" t="s">
        <v>4</v>
      </c>
      <c r="I97" s="6"/>
      <c r="J97" s="7" t="s">
        <v>5</v>
      </c>
      <c r="K97" s="7"/>
      <c r="L97" s="8"/>
      <c r="M97" s="9">
        <v>150</v>
      </c>
      <c r="N97" s="2"/>
      <c r="O97" s="3" t="s">
        <v>2</v>
      </c>
      <c r="P97" s="4"/>
      <c r="Q97" s="3"/>
      <c r="R97" s="5" t="s">
        <v>31</v>
      </c>
      <c r="S97" s="1"/>
      <c r="T97" s="1"/>
      <c r="U97" s="6" t="s">
        <v>4</v>
      </c>
      <c r="V97" s="6"/>
      <c r="W97" s="7" t="s">
        <v>0</v>
      </c>
      <c r="X97" s="7"/>
      <c r="Y97" s="8"/>
      <c r="Z97" s="148"/>
    </row>
    <row r="98" spans="1:26" s="55" customFormat="1" ht="12.75">
      <c r="A98" s="11"/>
      <c r="B98" s="11"/>
      <c r="C98" s="12"/>
      <c r="D98" s="13"/>
      <c r="E98" s="13"/>
      <c r="F98" s="13"/>
      <c r="G98" s="13"/>
      <c r="H98" s="14" t="s">
        <v>7</v>
      </c>
      <c r="I98" s="14"/>
      <c r="J98" s="7" t="s">
        <v>24</v>
      </c>
      <c r="K98" s="7"/>
      <c r="L98" s="8"/>
      <c r="M98" s="9">
        <v>150</v>
      </c>
      <c r="N98" s="11"/>
      <c r="O98" s="11"/>
      <c r="P98" s="12"/>
      <c r="Q98" s="13"/>
      <c r="R98" s="13"/>
      <c r="S98" s="13"/>
      <c r="T98" s="13"/>
      <c r="U98" s="14" t="s">
        <v>7</v>
      </c>
      <c r="V98" s="14"/>
      <c r="W98" s="7" t="s">
        <v>25</v>
      </c>
      <c r="X98" s="7"/>
      <c r="Y98" s="8"/>
      <c r="Z98" s="148"/>
    </row>
    <row r="99" spans="1:26" s="55" customFormat="1" ht="4.5" customHeight="1">
      <c r="A99" s="97"/>
      <c r="B99" s="98"/>
      <c r="C99" s="99"/>
      <c r="D99" s="100"/>
      <c r="E99" s="101"/>
      <c r="F99" s="102"/>
      <c r="G99" s="102"/>
      <c r="H99" s="103"/>
      <c r="I99" s="103"/>
      <c r="J99" s="99"/>
      <c r="K99" s="98"/>
      <c r="L99" s="104"/>
      <c r="M99" s="105"/>
      <c r="N99" s="97"/>
      <c r="O99" s="98"/>
      <c r="P99" s="99"/>
      <c r="Q99" s="100"/>
      <c r="R99" s="101"/>
      <c r="S99" s="102"/>
      <c r="T99" s="102"/>
      <c r="U99" s="103"/>
      <c r="V99" s="103"/>
      <c r="W99" s="99"/>
      <c r="X99" s="98"/>
      <c r="Y99" s="104"/>
      <c r="Z99" s="148"/>
    </row>
    <row r="100" spans="1:26" s="55" customFormat="1" ht="12.75" customHeight="1">
      <c r="A100" s="106"/>
      <c r="B100" s="107"/>
      <c r="C100" s="108"/>
      <c r="D100" s="109"/>
      <c r="E100" s="110" t="s">
        <v>48</v>
      </c>
      <c r="F100" s="111" t="s">
        <v>159</v>
      </c>
      <c r="G100" s="111"/>
      <c r="H100" s="59"/>
      <c r="I100" s="112"/>
      <c r="J100" s="68"/>
      <c r="K100" s="69"/>
      <c r="L100" s="70"/>
      <c r="M100" s="113"/>
      <c r="N100" s="106"/>
      <c r="O100" s="107"/>
      <c r="P100" s="108"/>
      <c r="Q100" s="109"/>
      <c r="R100" s="110" t="s">
        <v>48</v>
      </c>
      <c r="S100" s="111" t="s">
        <v>267</v>
      </c>
      <c r="T100" s="111"/>
      <c r="U100" s="59"/>
      <c r="V100" s="112"/>
      <c r="W100" s="68"/>
      <c r="X100" s="69"/>
      <c r="Y100" s="70"/>
      <c r="Z100" s="148"/>
    </row>
    <row r="101" spans="1:26" s="55" customFormat="1" ht="12.75" customHeight="1">
      <c r="A101" s="106"/>
      <c r="B101" s="107"/>
      <c r="C101" s="108"/>
      <c r="D101" s="109"/>
      <c r="E101" s="114" t="s">
        <v>49</v>
      </c>
      <c r="F101" s="111" t="s">
        <v>252</v>
      </c>
      <c r="G101" s="111"/>
      <c r="H101" s="115"/>
      <c r="I101" s="112"/>
      <c r="J101" s="71"/>
      <c r="K101" s="7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101" s="73"/>
      <c r="M101" s="113"/>
      <c r="N101" s="106"/>
      <c r="O101" s="107"/>
      <c r="P101" s="108"/>
      <c r="Q101" s="109"/>
      <c r="R101" s="114" t="s">
        <v>49</v>
      </c>
      <c r="S101" s="168" t="s">
        <v>268</v>
      </c>
      <c r="T101" s="111"/>
      <c r="U101" s="115"/>
      <c r="V101" s="112"/>
      <c r="W101" s="71"/>
      <c r="X101" s="72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18.1</v>
      </c>
      <c r="Y101" s="73"/>
      <c r="Z101" s="148"/>
    </row>
    <row r="102" spans="1:26" s="55" customFormat="1" ht="12.75" customHeight="1">
      <c r="A102" s="106"/>
      <c r="B102" s="107"/>
      <c r="C102" s="108"/>
      <c r="D102" s="109"/>
      <c r="E102" s="114" t="s">
        <v>50</v>
      </c>
      <c r="F102" s="111" t="s">
        <v>253</v>
      </c>
      <c r="G102" s="111"/>
      <c r="H102" s="59"/>
      <c r="I102" s="112"/>
      <c r="J102" s="74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2.1</v>
      </c>
      <c r="K102" s="72" t="str">
        <f>IF(K101="","","+")</f>
        <v>+</v>
      </c>
      <c r="L102" s="75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20.1</v>
      </c>
      <c r="M102" s="113"/>
      <c r="N102" s="106"/>
      <c r="O102" s="107"/>
      <c r="P102" s="108"/>
      <c r="Q102" s="109"/>
      <c r="R102" s="114" t="s">
        <v>50</v>
      </c>
      <c r="S102" s="111" t="s">
        <v>269</v>
      </c>
      <c r="T102" s="111"/>
      <c r="U102" s="59"/>
      <c r="V102" s="112"/>
      <c r="W102" s="74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3.1</v>
      </c>
      <c r="X102" s="72" t="str">
        <f>IF(X101="","","+")</f>
        <v>+</v>
      </c>
      <c r="Y102" s="75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10.1</v>
      </c>
      <c r="Z102" s="148"/>
    </row>
    <row r="103" spans="1:26" s="55" customFormat="1" ht="12.75" customHeight="1">
      <c r="A103" s="106"/>
      <c r="B103" s="107"/>
      <c r="C103" s="108"/>
      <c r="D103" s="109"/>
      <c r="E103" s="110" t="s">
        <v>51</v>
      </c>
      <c r="F103" s="168" t="s">
        <v>254</v>
      </c>
      <c r="G103" s="111"/>
      <c r="H103" s="59"/>
      <c r="I103" s="112"/>
      <c r="J103" s="71"/>
      <c r="K103" s="72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8.1</v>
      </c>
      <c r="L103" s="73"/>
      <c r="M103" s="113"/>
      <c r="N103" s="106"/>
      <c r="O103" s="107"/>
      <c r="P103" s="108"/>
      <c r="Q103" s="109"/>
      <c r="R103" s="110" t="s">
        <v>51</v>
      </c>
      <c r="S103" s="111" t="s">
        <v>270</v>
      </c>
      <c r="T103" s="111"/>
      <c r="U103" s="59"/>
      <c r="V103" s="112"/>
      <c r="W103" s="71"/>
      <c r="X103" s="72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9.1</v>
      </c>
      <c r="Y103" s="73"/>
      <c r="Z103" s="148"/>
    </row>
    <row r="104" spans="1:26" s="55" customFormat="1" ht="12.75" customHeight="1">
      <c r="A104" s="116" t="s">
        <v>48</v>
      </c>
      <c r="B104" s="167" t="s">
        <v>262</v>
      </c>
      <c r="C104" s="108"/>
      <c r="D104" s="109"/>
      <c r="E104" s="118"/>
      <c r="F104" s="59"/>
      <c r="G104" s="110" t="s">
        <v>48</v>
      </c>
      <c r="H104" s="119" t="s">
        <v>145</v>
      </c>
      <c r="J104" s="59"/>
      <c r="K104" s="115"/>
      <c r="L104" s="60"/>
      <c r="M104" s="113"/>
      <c r="N104" s="116" t="s">
        <v>48</v>
      </c>
      <c r="O104" s="117" t="s">
        <v>276</v>
      </c>
      <c r="P104" s="108"/>
      <c r="Q104" s="109"/>
      <c r="R104" s="118"/>
      <c r="S104" s="59"/>
      <c r="T104" s="110" t="s">
        <v>48</v>
      </c>
      <c r="U104" s="119" t="s">
        <v>271</v>
      </c>
      <c r="W104" s="59"/>
      <c r="X104" s="115"/>
      <c r="Y104" s="60"/>
      <c r="Z104" s="148"/>
    </row>
    <row r="105" spans="1:26" s="55" customFormat="1" ht="12.75" customHeight="1">
      <c r="A105" s="120" t="s">
        <v>49</v>
      </c>
      <c r="B105" s="167" t="s">
        <v>263</v>
      </c>
      <c r="C105" s="121"/>
      <c r="D105" s="109"/>
      <c r="E105" s="118"/>
      <c r="F105" s="122"/>
      <c r="G105" s="114" t="s">
        <v>49</v>
      </c>
      <c r="H105" s="119" t="s">
        <v>255</v>
      </c>
      <c r="J105" s="59"/>
      <c r="K105" s="115"/>
      <c r="L105" s="60"/>
      <c r="M105" s="113"/>
      <c r="N105" s="120" t="s">
        <v>49</v>
      </c>
      <c r="O105" s="117" t="s">
        <v>277</v>
      </c>
      <c r="P105" s="121"/>
      <c r="Q105" s="109"/>
      <c r="R105" s="118"/>
      <c r="S105" s="122"/>
      <c r="T105" s="114" t="s">
        <v>49</v>
      </c>
      <c r="U105" s="119" t="s">
        <v>212</v>
      </c>
      <c r="W105" s="59"/>
      <c r="X105" s="115"/>
      <c r="Y105" s="60"/>
      <c r="Z105" s="148"/>
    </row>
    <row r="106" spans="1:26" s="55" customFormat="1" ht="12.75" customHeight="1">
      <c r="A106" s="120" t="s">
        <v>50</v>
      </c>
      <c r="B106" s="117" t="s">
        <v>264</v>
      </c>
      <c r="C106" s="108"/>
      <c r="D106" s="109"/>
      <c r="E106" s="118"/>
      <c r="F106" s="122"/>
      <c r="G106" s="114" t="s">
        <v>50</v>
      </c>
      <c r="H106" s="119" t="s">
        <v>256</v>
      </c>
      <c r="J106" s="59"/>
      <c r="K106" s="59"/>
      <c r="L106" s="60"/>
      <c r="M106" s="113"/>
      <c r="N106" s="120" t="s">
        <v>50</v>
      </c>
      <c r="O106" s="167" t="s">
        <v>278</v>
      </c>
      <c r="P106" s="108"/>
      <c r="Q106" s="109"/>
      <c r="R106" s="118"/>
      <c r="S106" s="122"/>
      <c r="T106" s="114" t="s">
        <v>50</v>
      </c>
      <c r="U106" s="119" t="s">
        <v>272</v>
      </c>
      <c r="W106" s="59"/>
      <c r="X106" s="59"/>
      <c r="Y106" s="60"/>
      <c r="Z106" s="148"/>
    </row>
    <row r="107" spans="1:26" s="55" customFormat="1" ht="12.75" customHeight="1">
      <c r="A107" s="116" t="s">
        <v>51</v>
      </c>
      <c r="B107" s="117" t="s">
        <v>265</v>
      </c>
      <c r="C107" s="121"/>
      <c r="D107" s="109"/>
      <c r="E107" s="118"/>
      <c r="F107" s="59"/>
      <c r="G107" s="110" t="s">
        <v>51</v>
      </c>
      <c r="H107" s="119" t="s">
        <v>257</v>
      </c>
      <c r="J107" s="59"/>
      <c r="K107" s="61" t="s">
        <v>55</v>
      </c>
      <c r="L107" s="60"/>
      <c r="M107" s="113"/>
      <c r="N107" s="116" t="s">
        <v>51</v>
      </c>
      <c r="O107" s="117" t="s">
        <v>279</v>
      </c>
      <c r="P107" s="121"/>
      <c r="Q107" s="109"/>
      <c r="R107" s="118"/>
      <c r="S107" s="59"/>
      <c r="T107" s="110" t="s">
        <v>51</v>
      </c>
      <c r="U107" s="119" t="s">
        <v>273</v>
      </c>
      <c r="W107" s="59"/>
      <c r="X107" s="61" t="s">
        <v>55</v>
      </c>
      <c r="Y107" s="60"/>
      <c r="Z107" s="148"/>
    </row>
    <row r="108" spans="1:26" s="55" customFormat="1" ht="12.75" customHeight="1">
      <c r="A108" s="123"/>
      <c r="B108" s="121"/>
      <c r="C108" s="121"/>
      <c r="D108" s="109"/>
      <c r="E108" s="110" t="s">
        <v>48</v>
      </c>
      <c r="F108" s="111" t="s">
        <v>258</v>
      </c>
      <c r="G108" s="111"/>
      <c r="H108" s="59"/>
      <c r="I108" s="124"/>
      <c r="J108" s="62" t="s">
        <v>52</v>
      </c>
      <c r="K108" s="164" t="s">
        <v>431</v>
      </c>
      <c r="L108" s="60"/>
      <c r="M108" s="113"/>
      <c r="N108" s="123"/>
      <c r="O108" s="121"/>
      <c r="P108" s="121"/>
      <c r="Q108" s="109"/>
      <c r="R108" s="110" t="s">
        <v>48</v>
      </c>
      <c r="S108" s="111" t="s">
        <v>274</v>
      </c>
      <c r="T108" s="111"/>
      <c r="U108" s="59"/>
      <c r="V108" s="124"/>
      <c r="W108" s="62" t="s">
        <v>52</v>
      </c>
      <c r="X108" s="164" t="s">
        <v>434</v>
      </c>
      <c r="Y108" s="60"/>
      <c r="Z108" s="148"/>
    </row>
    <row r="109" spans="1:26" s="55" customFormat="1" ht="12.75" customHeight="1">
      <c r="A109" s="106"/>
      <c r="B109" s="63" t="s">
        <v>56</v>
      </c>
      <c r="C109" s="108"/>
      <c r="D109" s="109"/>
      <c r="E109" s="114" t="s">
        <v>49</v>
      </c>
      <c r="F109" s="111" t="s">
        <v>259</v>
      </c>
      <c r="G109" s="111"/>
      <c r="H109" s="59"/>
      <c r="I109" s="112"/>
      <c r="J109" s="62" t="s">
        <v>46</v>
      </c>
      <c r="K109" s="165" t="s">
        <v>431</v>
      </c>
      <c r="L109" s="60"/>
      <c r="M109" s="113"/>
      <c r="N109" s="106"/>
      <c r="O109" s="63" t="s">
        <v>56</v>
      </c>
      <c r="P109" s="108"/>
      <c r="Q109" s="109"/>
      <c r="R109" s="114" t="s">
        <v>49</v>
      </c>
      <c r="S109" s="111" t="s">
        <v>275</v>
      </c>
      <c r="T109" s="111"/>
      <c r="U109" s="59"/>
      <c r="V109" s="112"/>
      <c r="W109" s="62" t="s">
        <v>46</v>
      </c>
      <c r="X109" s="165" t="s">
        <v>434</v>
      </c>
      <c r="Y109" s="60"/>
      <c r="Z109" s="148"/>
    </row>
    <row r="110" spans="1:26" s="55" customFormat="1" ht="12.75" customHeight="1">
      <c r="A110" s="106"/>
      <c r="B110" s="63" t="s">
        <v>433</v>
      </c>
      <c r="C110" s="108"/>
      <c r="D110" s="109"/>
      <c r="E110" s="114" t="s">
        <v>50</v>
      </c>
      <c r="F110" s="111" t="s">
        <v>260</v>
      </c>
      <c r="G110" s="111"/>
      <c r="H110" s="115"/>
      <c r="I110" s="112"/>
      <c r="J110" s="62" t="s">
        <v>54</v>
      </c>
      <c r="K110" s="165" t="s">
        <v>432</v>
      </c>
      <c r="L110" s="60"/>
      <c r="M110" s="113"/>
      <c r="N110" s="106"/>
      <c r="O110" s="63" t="s">
        <v>436</v>
      </c>
      <c r="P110" s="108"/>
      <c r="Q110" s="109"/>
      <c r="R110" s="114" t="s">
        <v>50</v>
      </c>
      <c r="S110" s="111" t="s">
        <v>223</v>
      </c>
      <c r="T110" s="111"/>
      <c r="U110" s="115"/>
      <c r="V110" s="112"/>
      <c r="W110" s="62" t="s">
        <v>54</v>
      </c>
      <c r="X110" s="165" t="s">
        <v>435</v>
      </c>
      <c r="Y110" s="60"/>
      <c r="Z110" s="148"/>
    </row>
    <row r="111" spans="1:26" s="55" customFormat="1" ht="12.75" customHeight="1">
      <c r="A111" s="125"/>
      <c r="B111" s="64"/>
      <c r="C111" s="64"/>
      <c r="D111" s="109"/>
      <c r="E111" s="110" t="s">
        <v>51</v>
      </c>
      <c r="F111" s="117" t="s">
        <v>261</v>
      </c>
      <c r="G111" s="117"/>
      <c r="H111" s="64"/>
      <c r="I111" s="64"/>
      <c r="J111" s="65" t="s">
        <v>53</v>
      </c>
      <c r="K111" s="165" t="s">
        <v>432</v>
      </c>
      <c r="L111" s="66"/>
      <c r="M111" s="126"/>
      <c r="N111" s="125"/>
      <c r="O111" s="64"/>
      <c r="P111" s="64"/>
      <c r="Q111" s="109"/>
      <c r="R111" s="110" t="s">
        <v>51</v>
      </c>
      <c r="S111" s="117" t="s">
        <v>117</v>
      </c>
      <c r="T111" s="117"/>
      <c r="U111" s="64"/>
      <c r="V111" s="64"/>
      <c r="W111" s="65" t="s">
        <v>53</v>
      </c>
      <c r="X111" s="165" t="s">
        <v>435</v>
      </c>
      <c r="Y111" s="66"/>
      <c r="Z111" s="148"/>
    </row>
    <row r="112" spans="1:32" ht="4.5" customHeight="1">
      <c r="A112" s="127"/>
      <c r="B112" s="128"/>
      <c r="C112" s="129"/>
      <c r="D112" s="130"/>
      <c r="E112" s="131"/>
      <c r="F112" s="132"/>
      <c r="G112" s="132"/>
      <c r="H112" s="133"/>
      <c r="I112" s="133"/>
      <c r="J112" s="129"/>
      <c r="K112" s="128"/>
      <c r="L112" s="134"/>
      <c r="M112" s="135"/>
      <c r="N112" s="127"/>
      <c r="O112" s="128"/>
      <c r="P112" s="129"/>
      <c r="Q112" s="130"/>
      <c r="R112" s="131"/>
      <c r="S112" s="132"/>
      <c r="T112" s="132"/>
      <c r="U112" s="133"/>
      <c r="V112" s="133"/>
      <c r="W112" s="129"/>
      <c r="X112" s="128"/>
      <c r="Y112" s="134"/>
      <c r="Z112" s="148"/>
      <c r="AA112" s="55"/>
      <c r="AB112" s="55"/>
      <c r="AC112" s="55"/>
      <c r="AD112" s="55"/>
      <c r="AE112" s="55"/>
      <c r="AF112" s="55"/>
    </row>
    <row r="113" spans="1:32" ht="12.75" customHeight="1">
      <c r="A113" s="16"/>
      <c r="B113" s="16" t="s">
        <v>10</v>
      </c>
      <c r="C113" s="17"/>
      <c r="D113" s="18" t="s">
        <v>11</v>
      </c>
      <c r="E113" s="18" t="s">
        <v>12</v>
      </c>
      <c r="F113" s="150" t="s">
        <v>70</v>
      </c>
      <c r="G113" s="18" t="s">
        <v>13</v>
      </c>
      <c r="H113" s="19" t="s">
        <v>14</v>
      </c>
      <c r="I113" s="20"/>
      <c r="J113" s="17" t="s">
        <v>15</v>
      </c>
      <c r="K113" s="18" t="s">
        <v>10</v>
      </c>
      <c r="L113" s="16" t="s">
        <v>16</v>
      </c>
      <c r="M113" s="9">
        <v>150</v>
      </c>
      <c r="N113" s="16"/>
      <c r="O113" s="16" t="s">
        <v>10</v>
      </c>
      <c r="P113" s="17"/>
      <c r="Q113" s="18" t="s">
        <v>11</v>
      </c>
      <c r="R113" s="18" t="s">
        <v>12</v>
      </c>
      <c r="S113" s="150" t="s">
        <v>70</v>
      </c>
      <c r="T113" s="18" t="s">
        <v>13</v>
      </c>
      <c r="U113" s="19" t="s">
        <v>14</v>
      </c>
      <c r="V113" s="20"/>
      <c r="W113" s="17" t="s">
        <v>15</v>
      </c>
      <c r="X113" s="18" t="s">
        <v>10</v>
      </c>
      <c r="Y113" s="136" t="s">
        <v>16</v>
      </c>
      <c r="Z113" s="159" t="s">
        <v>60</v>
      </c>
      <c r="AA113" s="160"/>
      <c r="AB113" s="156"/>
      <c r="AC113" s="161" t="s">
        <v>61</v>
      </c>
      <c r="AD113" s="157"/>
      <c r="AE113" s="158"/>
      <c r="AF113" s="55"/>
    </row>
    <row r="114" spans="1:32" ht="12.75">
      <c r="A114" s="21" t="s">
        <v>16</v>
      </c>
      <c r="B114" s="94" t="s">
        <v>17</v>
      </c>
      <c r="C114" s="95" t="s">
        <v>18</v>
      </c>
      <c r="D114" s="96" t="s">
        <v>19</v>
      </c>
      <c r="E114" s="96" t="s">
        <v>20</v>
      </c>
      <c r="F114" s="96"/>
      <c r="G114" s="96"/>
      <c r="H114" s="23" t="s">
        <v>18</v>
      </c>
      <c r="I114" s="23" t="s">
        <v>15</v>
      </c>
      <c r="J114" s="22"/>
      <c r="K114" s="21" t="s">
        <v>17</v>
      </c>
      <c r="L114" s="21"/>
      <c r="M114" s="9">
        <v>150</v>
      </c>
      <c r="N114" s="21" t="s">
        <v>16</v>
      </c>
      <c r="O114" s="21" t="s">
        <v>17</v>
      </c>
      <c r="P114" s="22" t="s">
        <v>18</v>
      </c>
      <c r="Q114" s="137" t="s">
        <v>19</v>
      </c>
      <c r="R114" s="137" t="s">
        <v>20</v>
      </c>
      <c r="S114" s="137"/>
      <c r="T114" s="137"/>
      <c r="U114" s="23" t="s">
        <v>18</v>
      </c>
      <c r="V114" s="23" t="s">
        <v>15</v>
      </c>
      <c r="W114" s="22"/>
      <c r="X114" s="21" t="s">
        <v>17</v>
      </c>
      <c r="Y114" s="138"/>
      <c r="Z114" s="90" t="s">
        <v>59</v>
      </c>
      <c r="AA114" s="155" t="s">
        <v>64</v>
      </c>
      <c r="AB114" s="156"/>
      <c r="AC114" s="90" t="s">
        <v>59</v>
      </c>
      <c r="AD114" s="157" t="s">
        <v>64</v>
      </c>
      <c r="AE114" s="158"/>
      <c r="AF114" s="55"/>
    </row>
    <row r="115" spans="1:32" ht="16.5" customHeight="1">
      <c r="A115" s="24">
        <v>-0.625</v>
      </c>
      <c r="B115" s="25">
        <v>3</v>
      </c>
      <c r="C115" s="26">
        <v>9</v>
      </c>
      <c r="D115" s="152" t="s">
        <v>208</v>
      </c>
      <c r="E115" s="27" t="s">
        <v>54</v>
      </c>
      <c r="F115" s="154" t="s">
        <v>230</v>
      </c>
      <c r="G115" s="149">
        <v>8</v>
      </c>
      <c r="H115" s="28">
        <v>100</v>
      </c>
      <c r="I115" s="28"/>
      <c r="J115" s="29">
        <v>10</v>
      </c>
      <c r="K115" s="30">
        <v>5</v>
      </c>
      <c r="L115" s="24">
        <v>0.625</v>
      </c>
      <c r="M115" s="9"/>
      <c r="N115" s="24">
        <v>-0.3125</v>
      </c>
      <c r="O115" s="25">
        <v>2</v>
      </c>
      <c r="P115" s="26">
        <v>9</v>
      </c>
      <c r="Q115" s="152" t="s">
        <v>131</v>
      </c>
      <c r="R115" s="27" t="s">
        <v>52</v>
      </c>
      <c r="S115" s="151" t="s">
        <v>232</v>
      </c>
      <c r="T115" s="149">
        <v>10</v>
      </c>
      <c r="U115" s="28">
        <v>620</v>
      </c>
      <c r="V115" s="28"/>
      <c r="W115" s="29">
        <v>10</v>
      </c>
      <c r="X115" s="30">
        <v>6</v>
      </c>
      <c r="Y115" s="139">
        <v>0.3125</v>
      </c>
      <c r="Z115" s="84" t="str">
        <f>C115&amp;"+"&amp;J115</f>
        <v>9+10</v>
      </c>
      <c r="AA115" s="85">
        <f>IF(AND(H115&gt;0,H115&lt;1),2*H115,MATCH(A115,{-40000,-0.4999999999,0.5,40000},1)-1)</f>
        <v>0</v>
      </c>
      <c r="AB115" s="81">
        <f>IF(AND(I115&gt;0,I115&lt;1),2*I115,MATCH(L115,{-40000,-0.4999999999,0.5,40000},1)-1)</f>
        <v>2</v>
      </c>
      <c r="AC115" s="84" t="str">
        <f>P115&amp;"+"&amp;W115</f>
        <v>9+10</v>
      </c>
      <c r="AD115" s="85">
        <f>IF(AND(U115&gt;0,U115&lt;1),2*U115,MATCH(N115,{-40000,-0.4999999999,0.5,40000},1)-1)</f>
        <v>1</v>
      </c>
      <c r="AE115" s="81">
        <f>IF(AND(V115&gt;0,V115&lt;1),2*V115,MATCH(Y115,{-40000,-0.4999999999,0.5,40000},1)-1)</f>
        <v>1</v>
      </c>
      <c r="AF115" s="55"/>
    </row>
    <row r="116" spans="1:32" ht="16.5" customHeight="1">
      <c r="A116" s="24">
        <v>2.3125</v>
      </c>
      <c r="B116" s="25">
        <v>7</v>
      </c>
      <c r="C116" s="26">
        <v>6</v>
      </c>
      <c r="D116" s="153" t="s">
        <v>229</v>
      </c>
      <c r="E116" s="27" t="s">
        <v>54</v>
      </c>
      <c r="F116" s="151" t="s">
        <v>247</v>
      </c>
      <c r="G116" s="149">
        <v>7</v>
      </c>
      <c r="H116" s="28">
        <v>200</v>
      </c>
      <c r="I116" s="28"/>
      <c r="J116" s="29">
        <v>4</v>
      </c>
      <c r="K116" s="30">
        <v>1</v>
      </c>
      <c r="L116" s="24">
        <v>-2.3125</v>
      </c>
      <c r="M116" s="9"/>
      <c r="N116" s="24">
        <v>-0.3125</v>
      </c>
      <c r="O116" s="25">
        <v>4</v>
      </c>
      <c r="P116" s="26">
        <v>6</v>
      </c>
      <c r="Q116" s="153" t="s">
        <v>229</v>
      </c>
      <c r="R116" s="27" t="s">
        <v>52</v>
      </c>
      <c r="S116" s="154" t="s">
        <v>280</v>
      </c>
      <c r="T116" s="149">
        <v>10</v>
      </c>
      <c r="U116" s="28">
        <v>630</v>
      </c>
      <c r="V116" s="28"/>
      <c r="W116" s="29">
        <v>4</v>
      </c>
      <c r="X116" s="30">
        <v>4</v>
      </c>
      <c r="Y116" s="139">
        <v>0.3125</v>
      </c>
      <c r="Z116" s="86" t="str">
        <f>C116&amp;"+"&amp;J116</f>
        <v>6+4</v>
      </c>
      <c r="AA116" s="87">
        <f>IF(AND(H116&gt;0,H116&lt;1),2*H116,MATCH(A116,{-40000,-0.4999999999,0.5,40000},1)-1)</f>
        <v>2</v>
      </c>
      <c r="AB116" s="82">
        <f>IF(AND(I116&gt;0,I116&lt;1),2*I116,MATCH(L116,{-40000,-0.4999999999,0.5,40000},1)-1)</f>
        <v>0</v>
      </c>
      <c r="AC116" s="86" t="str">
        <f>P116&amp;"+"&amp;W116</f>
        <v>6+4</v>
      </c>
      <c r="AD116" s="87">
        <f>IF(AND(U116&gt;0,U116&lt;1),2*U116,MATCH(N116,{-40000,-0.4999999999,0.5,40000},1)-1)</f>
        <v>1</v>
      </c>
      <c r="AE116" s="82">
        <f>IF(AND(V116&gt;0,V116&lt;1),2*V116,MATCH(Y116,{-40000,-0.4999999999,0.5,40000},1)-1)</f>
        <v>1</v>
      </c>
      <c r="AF116" s="55"/>
    </row>
    <row r="117" spans="1:32" ht="16.5" customHeight="1">
      <c r="A117" s="24">
        <v>-5.3125</v>
      </c>
      <c r="B117" s="25">
        <v>0</v>
      </c>
      <c r="C117" s="140">
        <v>2</v>
      </c>
      <c r="D117" s="152" t="s">
        <v>266</v>
      </c>
      <c r="E117" s="27" t="s">
        <v>54</v>
      </c>
      <c r="F117" s="151" t="s">
        <v>111</v>
      </c>
      <c r="G117" s="149">
        <v>8</v>
      </c>
      <c r="H117" s="28"/>
      <c r="I117" s="28">
        <v>90</v>
      </c>
      <c r="J117" s="141">
        <v>7</v>
      </c>
      <c r="K117" s="142">
        <v>8</v>
      </c>
      <c r="L117" s="143">
        <v>5.3125</v>
      </c>
      <c r="M117" s="144"/>
      <c r="N117" s="143">
        <v>-1.25</v>
      </c>
      <c r="O117" s="145">
        <v>0</v>
      </c>
      <c r="P117" s="140">
        <v>2</v>
      </c>
      <c r="Q117" s="152" t="s">
        <v>229</v>
      </c>
      <c r="R117" s="27" t="s">
        <v>52</v>
      </c>
      <c r="S117" s="154" t="s">
        <v>280</v>
      </c>
      <c r="T117" s="149">
        <v>9</v>
      </c>
      <c r="U117" s="28">
        <v>600</v>
      </c>
      <c r="V117" s="28"/>
      <c r="W117" s="141">
        <v>7</v>
      </c>
      <c r="X117" s="30">
        <v>8</v>
      </c>
      <c r="Y117" s="139">
        <v>1.25</v>
      </c>
      <c r="Z117" s="86" t="str">
        <f>C117&amp;"+"&amp;J117</f>
        <v>2+7</v>
      </c>
      <c r="AA117" s="87">
        <f>IF(AND(H117&gt;0,H117&lt;1),2*H117,MATCH(A117,{-40000,-0.4999999999,0.5,40000},1)-1)</f>
        <v>0</v>
      </c>
      <c r="AB117" s="82">
        <f>IF(AND(I117&gt;0,I117&lt;1),2*I117,MATCH(L117,{-40000,-0.4999999999,0.5,40000},1)-1)</f>
        <v>2</v>
      </c>
      <c r="AC117" s="86" t="str">
        <f>P117&amp;"+"&amp;W117</f>
        <v>2+7</v>
      </c>
      <c r="AD117" s="87">
        <f>IF(AND(U117&gt;0,U117&lt;1),2*U117,MATCH(N117,{-40000,-0.4999999999,0.5,40000},1)-1)</f>
        <v>0</v>
      </c>
      <c r="AE117" s="82">
        <f>IF(AND(V117&gt;0,V117&lt;1),2*V117,MATCH(Y117,{-40000,-0.4999999999,0.5,40000},1)-1)</f>
        <v>2</v>
      </c>
      <c r="AF117" s="55"/>
    </row>
    <row r="118" spans="1:32" ht="16.5" customHeight="1">
      <c r="A118" s="24">
        <v>-0.625</v>
      </c>
      <c r="B118" s="25">
        <v>3</v>
      </c>
      <c r="C118" s="26">
        <v>8</v>
      </c>
      <c r="D118" s="152" t="s">
        <v>134</v>
      </c>
      <c r="E118" s="146" t="s">
        <v>54</v>
      </c>
      <c r="F118" s="154" t="s">
        <v>248</v>
      </c>
      <c r="G118" s="149">
        <v>7</v>
      </c>
      <c r="H118" s="28">
        <v>100</v>
      </c>
      <c r="I118" s="28"/>
      <c r="J118" s="29">
        <v>5</v>
      </c>
      <c r="K118" s="30">
        <v>5</v>
      </c>
      <c r="L118" s="24">
        <v>0.625</v>
      </c>
      <c r="M118" s="9"/>
      <c r="N118" s="24">
        <v>0.6875</v>
      </c>
      <c r="O118" s="25">
        <v>6</v>
      </c>
      <c r="P118" s="26">
        <v>8</v>
      </c>
      <c r="Q118" s="152" t="s">
        <v>131</v>
      </c>
      <c r="R118" s="146" t="s">
        <v>46</v>
      </c>
      <c r="S118" s="151" t="s">
        <v>232</v>
      </c>
      <c r="T118" s="149">
        <v>11</v>
      </c>
      <c r="U118" s="28">
        <v>650</v>
      </c>
      <c r="V118" s="28"/>
      <c r="W118" s="29">
        <v>5</v>
      </c>
      <c r="X118" s="30">
        <v>2</v>
      </c>
      <c r="Y118" s="139">
        <v>-0.6875</v>
      </c>
      <c r="Z118" s="86" t="str">
        <f>C118&amp;"+"&amp;J118</f>
        <v>8+5</v>
      </c>
      <c r="AA118" s="87">
        <f>IF(AND(H118&gt;0,H118&lt;1),2*H118,MATCH(A118,{-40000,-0.4999999999,0.5,40000},1)-1)</f>
        <v>0</v>
      </c>
      <c r="AB118" s="82">
        <f>IF(AND(I118&gt;0,I118&lt;1),2*I118,MATCH(L118,{-40000,-0.4999999999,0.5,40000},1)-1)</f>
        <v>2</v>
      </c>
      <c r="AC118" s="86" t="str">
        <f>P118&amp;"+"&amp;W118</f>
        <v>8+5</v>
      </c>
      <c r="AD118" s="87">
        <f>IF(AND(U118&gt;0,U118&lt;1),2*U118,MATCH(N118,{-40000,-0.4999999999,0.5,40000},1)-1)</f>
        <v>2</v>
      </c>
      <c r="AE118" s="82">
        <f>IF(AND(V118&gt;0,V118&lt;1),2*V118,MATCH(Y118,{-40000,-0.4999999999,0.5,40000},1)-1)</f>
        <v>0</v>
      </c>
      <c r="AF118" s="55"/>
    </row>
    <row r="119" spans="1:32" ht="16.5" customHeight="1">
      <c r="A119" s="24">
        <v>2.3125</v>
      </c>
      <c r="B119" s="25">
        <v>7</v>
      </c>
      <c r="C119" s="26">
        <v>3</v>
      </c>
      <c r="D119" s="152" t="s">
        <v>211</v>
      </c>
      <c r="E119" s="27" t="s">
        <v>54</v>
      </c>
      <c r="F119" s="154" t="s">
        <v>230</v>
      </c>
      <c r="G119" s="149">
        <v>8</v>
      </c>
      <c r="H119" s="28">
        <v>200</v>
      </c>
      <c r="I119" s="28"/>
      <c r="J119" s="29">
        <v>1</v>
      </c>
      <c r="K119" s="30">
        <v>1</v>
      </c>
      <c r="L119" s="24">
        <v>-2.3125</v>
      </c>
      <c r="M119" s="9"/>
      <c r="N119" s="24">
        <v>1.625</v>
      </c>
      <c r="O119" s="25">
        <v>8</v>
      </c>
      <c r="P119" s="26">
        <v>3</v>
      </c>
      <c r="Q119" s="152" t="s">
        <v>131</v>
      </c>
      <c r="R119" s="27" t="s">
        <v>52</v>
      </c>
      <c r="S119" s="154" t="s">
        <v>280</v>
      </c>
      <c r="T119" s="149">
        <v>12</v>
      </c>
      <c r="U119" s="28">
        <v>680</v>
      </c>
      <c r="V119" s="28"/>
      <c r="W119" s="29">
        <v>1</v>
      </c>
      <c r="X119" s="30">
        <v>0</v>
      </c>
      <c r="Y119" s="139">
        <v>-1.625</v>
      </c>
      <c r="Z119" s="88" t="str">
        <f>C119&amp;"+"&amp;J119</f>
        <v>3+1</v>
      </c>
      <c r="AA119" s="89">
        <f>IF(AND(H119&gt;0,H119&lt;1),2*H119,MATCH(A119,{-40000,-0.4999999999,0.5,40000},1)-1)</f>
        <v>2</v>
      </c>
      <c r="AB119" s="83">
        <f>IF(AND(I119&gt;0,I119&lt;1),2*I119,MATCH(L119,{-40000,-0.4999999999,0.5,40000},1)-1)</f>
        <v>0</v>
      </c>
      <c r="AC119" s="88" t="str">
        <f>P119&amp;"+"&amp;W119</f>
        <v>3+1</v>
      </c>
      <c r="AD119" s="89">
        <f>IF(AND(U119&gt;0,U119&lt;1),2*U119,MATCH(N119,{-40000,-0.4999999999,0.5,40000},1)-1)</f>
        <v>2</v>
      </c>
      <c r="AE119" s="83">
        <f>IF(AND(V119&gt;0,V119&lt;1),2*V119,MATCH(Y119,{-40000,-0.4999999999,0.5,40000},1)-1)</f>
        <v>0</v>
      </c>
      <c r="AF119" s="55"/>
    </row>
    <row r="120" spans="1:26" s="55" customFormat="1" ht="13.5" customHeight="1">
      <c r="A120" s="10"/>
      <c r="B120" s="10"/>
      <c r="C120" s="31"/>
      <c r="D120" s="10"/>
      <c r="E120" s="10"/>
      <c r="F120" s="10"/>
      <c r="G120" s="10"/>
      <c r="H120" s="10"/>
      <c r="I120" s="10"/>
      <c r="J120" s="31"/>
      <c r="K120" s="10"/>
      <c r="L120" s="10"/>
      <c r="M120" s="15"/>
      <c r="N120" s="10"/>
      <c r="O120" s="10"/>
      <c r="P120" s="31"/>
      <c r="Q120" s="10"/>
      <c r="R120" s="10"/>
      <c r="S120" s="10"/>
      <c r="T120" s="10"/>
      <c r="U120" s="10"/>
      <c r="V120" s="10"/>
      <c r="W120" s="31"/>
      <c r="X120" s="10"/>
      <c r="Y120" s="10"/>
      <c r="Z120" s="148"/>
    </row>
    <row r="121" spans="1:26" s="55" customFormat="1" ht="15">
      <c r="A121" s="2"/>
      <c r="B121" s="3" t="s">
        <v>2</v>
      </c>
      <c r="C121" s="4"/>
      <c r="D121" s="3"/>
      <c r="E121" s="5" t="s">
        <v>32</v>
      </c>
      <c r="F121" s="1"/>
      <c r="G121" s="1"/>
      <c r="H121" s="6" t="s">
        <v>4</v>
      </c>
      <c r="I121" s="6"/>
      <c r="J121" s="7" t="s">
        <v>22</v>
      </c>
      <c r="K121" s="7"/>
      <c r="L121" s="8"/>
      <c r="M121" s="9">
        <v>150</v>
      </c>
      <c r="N121" s="2"/>
      <c r="O121" s="3" t="s">
        <v>2</v>
      </c>
      <c r="P121" s="4"/>
      <c r="Q121" s="3"/>
      <c r="R121" s="5" t="s">
        <v>33</v>
      </c>
      <c r="S121" s="1"/>
      <c r="T121" s="1"/>
      <c r="U121" s="6" t="s">
        <v>4</v>
      </c>
      <c r="V121" s="6"/>
      <c r="W121" s="7" t="s">
        <v>1</v>
      </c>
      <c r="X121" s="7"/>
      <c r="Y121" s="8"/>
      <c r="Z121" s="148"/>
    </row>
    <row r="122" spans="1:26" s="55" customFormat="1" ht="12.75">
      <c r="A122" s="11"/>
      <c r="B122" s="11"/>
      <c r="C122" s="12"/>
      <c r="D122" s="13"/>
      <c r="E122" s="13"/>
      <c r="F122" s="13"/>
      <c r="G122" s="13"/>
      <c r="H122" s="14" t="s">
        <v>7</v>
      </c>
      <c r="I122" s="14"/>
      <c r="J122" s="7" t="s">
        <v>8</v>
      </c>
      <c r="K122" s="7"/>
      <c r="L122" s="8"/>
      <c r="M122" s="9">
        <v>150</v>
      </c>
      <c r="N122" s="11"/>
      <c r="O122" s="11"/>
      <c r="P122" s="12"/>
      <c r="Q122" s="13"/>
      <c r="R122" s="13"/>
      <c r="S122" s="13"/>
      <c r="T122" s="13"/>
      <c r="U122" s="14" t="s">
        <v>7</v>
      </c>
      <c r="V122" s="14"/>
      <c r="W122" s="7" t="s">
        <v>9</v>
      </c>
      <c r="X122" s="7"/>
      <c r="Y122" s="8"/>
      <c r="Z122" s="148"/>
    </row>
    <row r="123" spans="1:26" s="55" customFormat="1" ht="4.5" customHeight="1">
      <c r="A123" s="97"/>
      <c r="B123" s="98"/>
      <c r="C123" s="99"/>
      <c r="D123" s="100"/>
      <c r="E123" s="101"/>
      <c r="F123" s="102"/>
      <c r="G123" s="102"/>
      <c r="H123" s="103"/>
      <c r="I123" s="103"/>
      <c r="J123" s="99"/>
      <c r="K123" s="98"/>
      <c r="L123" s="104"/>
      <c r="M123" s="105"/>
      <c r="N123" s="97"/>
      <c r="O123" s="98"/>
      <c r="P123" s="99"/>
      <c r="Q123" s="100"/>
      <c r="R123" s="101"/>
      <c r="S123" s="102"/>
      <c r="T123" s="102"/>
      <c r="U123" s="103"/>
      <c r="V123" s="103"/>
      <c r="W123" s="99"/>
      <c r="X123" s="98"/>
      <c r="Y123" s="104"/>
      <c r="Z123" s="148"/>
    </row>
    <row r="124" spans="1:26" s="55" customFormat="1" ht="12.75" customHeight="1">
      <c r="A124" s="106"/>
      <c r="B124" s="107"/>
      <c r="C124" s="108"/>
      <c r="D124" s="109"/>
      <c r="E124" s="110" t="s">
        <v>48</v>
      </c>
      <c r="F124" s="111" t="s">
        <v>281</v>
      </c>
      <c r="G124" s="111"/>
      <c r="H124" s="59"/>
      <c r="I124" s="112"/>
      <c r="J124" s="68"/>
      <c r="K124" s="69"/>
      <c r="L124" s="70"/>
      <c r="M124" s="113"/>
      <c r="N124" s="106"/>
      <c r="O124" s="107"/>
      <c r="P124" s="108"/>
      <c r="Q124" s="109"/>
      <c r="R124" s="110" t="s">
        <v>48</v>
      </c>
      <c r="S124" s="111" t="s">
        <v>297</v>
      </c>
      <c r="T124" s="111"/>
      <c r="U124" s="59"/>
      <c r="V124" s="112"/>
      <c r="W124" s="68"/>
      <c r="X124" s="69"/>
      <c r="Y124" s="70"/>
      <c r="Z124" s="148"/>
    </row>
    <row r="125" spans="1:26" s="55" customFormat="1" ht="12.75" customHeight="1">
      <c r="A125" s="106"/>
      <c r="B125" s="107"/>
      <c r="C125" s="108"/>
      <c r="D125" s="109"/>
      <c r="E125" s="114" t="s">
        <v>49</v>
      </c>
      <c r="F125" s="111" t="s">
        <v>282</v>
      </c>
      <c r="G125" s="111"/>
      <c r="H125" s="115"/>
      <c r="I125" s="112"/>
      <c r="J125" s="71"/>
      <c r="K125" s="7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19.1</v>
      </c>
      <c r="L125" s="73"/>
      <c r="M125" s="113"/>
      <c r="N125" s="106"/>
      <c r="O125" s="107"/>
      <c r="P125" s="108"/>
      <c r="Q125" s="109"/>
      <c r="R125" s="114" t="s">
        <v>49</v>
      </c>
      <c r="S125" s="111" t="s">
        <v>298</v>
      </c>
      <c r="T125" s="111"/>
      <c r="U125" s="115"/>
      <c r="V125" s="112"/>
      <c r="W125" s="71"/>
      <c r="X125" s="72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9.1</v>
      </c>
      <c r="Y125" s="73"/>
      <c r="Z125" s="148"/>
    </row>
    <row r="126" spans="1:26" s="55" customFormat="1" ht="12.75" customHeight="1">
      <c r="A126" s="106"/>
      <c r="B126" s="107"/>
      <c r="C126" s="108"/>
      <c r="D126" s="109"/>
      <c r="E126" s="114" t="s">
        <v>50</v>
      </c>
      <c r="F126" s="111" t="s">
        <v>283</v>
      </c>
      <c r="G126" s="111"/>
      <c r="H126" s="59"/>
      <c r="I126" s="112"/>
      <c r="J126" s="74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13.1</v>
      </c>
      <c r="K126" s="72" t="str">
        <f>IF(K125="","","+")</f>
        <v>+</v>
      </c>
      <c r="L126" s="75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5.1</v>
      </c>
      <c r="M126" s="113"/>
      <c r="N126" s="106"/>
      <c r="O126" s="107"/>
      <c r="P126" s="108"/>
      <c r="Q126" s="109"/>
      <c r="R126" s="114" t="s">
        <v>50</v>
      </c>
      <c r="S126" s="111" t="s">
        <v>299</v>
      </c>
      <c r="T126" s="111"/>
      <c r="U126" s="59"/>
      <c r="V126" s="112"/>
      <c r="W126" s="74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12.1</v>
      </c>
      <c r="X126" s="72" t="str">
        <f>IF(X125="","","+")</f>
        <v>+</v>
      </c>
      <c r="Y126" s="75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11.1</v>
      </c>
      <c r="Z126" s="148"/>
    </row>
    <row r="127" spans="1:26" s="55" customFormat="1" ht="12.75" customHeight="1">
      <c r="A127" s="106"/>
      <c r="B127" s="107"/>
      <c r="C127" s="108"/>
      <c r="D127" s="109"/>
      <c r="E127" s="110" t="s">
        <v>51</v>
      </c>
      <c r="F127" s="111" t="s">
        <v>284</v>
      </c>
      <c r="G127" s="111"/>
      <c r="H127" s="59"/>
      <c r="I127" s="112"/>
      <c r="J127" s="71"/>
      <c r="K127" s="72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3.1</v>
      </c>
      <c r="L127" s="73"/>
      <c r="M127" s="113"/>
      <c r="N127" s="106"/>
      <c r="O127" s="107"/>
      <c r="P127" s="108"/>
      <c r="Q127" s="109"/>
      <c r="R127" s="110" t="s">
        <v>51</v>
      </c>
      <c r="S127" s="111" t="s">
        <v>194</v>
      </c>
      <c r="T127" s="111"/>
      <c r="U127" s="59"/>
      <c r="V127" s="112"/>
      <c r="W127" s="71"/>
      <c r="X127" s="72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8.1</v>
      </c>
      <c r="Y127" s="73"/>
      <c r="Z127" s="148"/>
    </row>
    <row r="128" spans="1:26" s="55" customFormat="1" ht="12.75" customHeight="1">
      <c r="A128" s="116" t="s">
        <v>48</v>
      </c>
      <c r="B128" s="117" t="s">
        <v>290</v>
      </c>
      <c r="C128" s="108"/>
      <c r="D128" s="109"/>
      <c r="E128" s="118"/>
      <c r="F128" s="59"/>
      <c r="G128" s="110" t="s">
        <v>48</v>
      </c>
      <c r="H128" s="119" t="s">
        <v>285</v>
      </c>
      <c r="J128" s="59"/>
      <c r="K128" s="115"/>
      <c r="L128" s="60"/>
      <c r="M128" s="113"/>
      <c r="N128" s="116" t="s">
        <v>48</v>
      </c>
      <c r="O128" s="117" t="s">
        <v>308</v>
      </c>
      <c r="P128" s="108"/>
      <c r="Q128" s="109"/>
      <c r="R128" s="118"/>
      <c r="S128" s="59"/>
      <c r="T128" s="110" t="s">
        <v>48</v>
      </c>
      <c r="U128" s="119" t="s">
        <v>300</v>
      </c>
      <c r="W128" s="59"/>
      <c r="X128" s="115"/>
      <c r="Y128" s="60"/>
      <c r="Z128" s="148"/>
    </row>
    <row r="129" spans="1:26" s="55" customFormat="1" ht="12.75" customHeight="1">
      <c r="A129" s="120" t="s">
        <v>49</v>
      </c>
      <c r="B129" s="117" t="s">
        <v>291</v>
      </c>
      <c r="C129" s="121"/>
      <c r="D129" s="109"/>
      <c r="E129" s="118"/>
      <c r="F129" s="122"/>
      <c r="G129" s="114" t="s">
        <v>49</v>
      </c>
      <c r="H129" s="119" t="s">
        <v>286</v>
      </c>
      <c r="J129" s="59"/>
      <c r="K129" s="115"/>
      <c r="L129" s="60"/>
      <c r="M129" s="113"/>
      <c r="N129" s="120" t="s">
        <v>49</v>
      </c>
      <c r="O129" s="117" t="s">
        <v>309</v>
      </c>
      <c r="P129" s="121"/>
      <c r="Q129" s="109"/>
      <c r="R129" s="118"/>
      <c r="S129" s="122"/>
      <c r="T129" s="114" t="s">
        <v>49</v>
      </c>
      <c r="U129" s="119" t="s">
        <v>301</v>
      </c>
      <c r="W129" s="59"/>
      <c r="X129" s="115"/>
      <c r="Y129" s="60"/>
      <c r="Z129" s="148"/>
    </row>
    <row r="130" spans="1:26" s="55" customFormat="1" ht="12.75" customHeight="1">
      <c r="A130" s="120" t="s">
        <v>50</v>
      </c>
      <c r="B130" s="117" t="s">
        <v>292</v>
      </c>
      <c r="C130" s="108"/>
      <c r="D130" s="109"/>
      <c r="E130" s="118"/>
      <c r="F130" s="122"/>
      <c r="G130" s="114" t="s">
        <v>50</v>
      </c>
      <c r="H130" s="119" t="s">
        <v>287</v>
      </c>
      <c r="J130" s="59"/>
      <c r="K130" s="59"/>
      <c r="L130" s="60"/>
      <c r="M130" s="113"/>
      <c r="N130" s="120" t="s">
        <v>50</v>
      </c>
      <c r="O130" s="117" t="s">
        <v>139</v>
      </c>
      <c r="P130" s="108"/>
      <c r="Q130" s="109"/>
      <c r="R130" s="118"/>
      <c r="S130" s="122"/>
      <c r="T130" s="114" t="s">
        <v>50</v>
      </c>
      <c r="U130" s="119" t="s">
        <v>302</v>
      </c>
      <c r="W130" s="59"/>
      <c r="X130" s="59"/>
      <c r="Y130" s="60"/>
      <c r="Z130" s="148"/>
    </row>
    <row r="131" spans="1:26" s="55" customFormat="1" ht="12.75" customHeight="1">
      <c r="A131" s="116" t="s">
        <v>51</v>
      </c>
      <c r="B131" s="117" t="s">
        <v>293</v>
      </c>
      <c r="C131" s="121"/>
      <c r="D131" s="109"/>
      <c r="E131" s="118"/>
      <c r="F131" s="59"/>
      <c r="G131" s="110" t="s">
        <v>51</v>
      </c>
      <c r="H131" s="119" t="s">
        <v>220</v>
      </c>
      <c r="J131" s="59"/>
      <c r="K131" s="61" t="s">
        <v>55</v>
      </c>
      <c r="L131" s="60"/>
      <c r="M131" s="113"/>
      <c r="N131" s="116" t="s">
        <v>51</v>
      </c>
      <c r="O131" s="117" t="s">
        <v>310</v>
      </c>
      <c r="P131" s="121"/>
      <c r="Q131" s="109"/>
      <c r="R131" s="118"/>
      <c r="S131" s="59"/>
      <c r="T131" s="110" t="s">
        <v>51</v>
      </c>
      <c r="U131" s="119" t="s">
        <v>303</v>
      </c>
      <c r="W131" s="59"/>
      <c r="X131" s="61" t="s">
        <v>55</v>
      </c>
      <c r="Y131" s="60"/>
      <c r="Z131" s="148"/>
    </row>
    <row r="132" spans="1:26" s="55" customFormat="1" ht="12.75" customHeight="1">
      <c r="A132" s="123"/>
      <c r="B132" s="121"/>
      <c r="C132" s="121"/>
      <c r="D132" s="109"/>
      <c r="E132" s="110" t="s">
        <v>48</v>
      </c>
      <c r="F132" s="111" t="s">
        <v>288</v>
      </c>
      <c r="G132" s="111"/>
      <c r="H132" s="59"/>
      <c r="I132" s="124"/>
      <c r="J132" s="62" t="s">
        <v>52</v>
      </c>
      <c r="K132" s="164" t="s">
        <v>437</v>
      </c>
      <c r="L132" s="60"/>
      <c r="M132" s="113"/>
      <c r="N132" s="123"/>
      <c r="O132" s="121"/>
      <c r="P132" s="121"/>
      <c r="Q132" s="109"/>
      <c r="R132" s="110" t="s">
        <v>48</v>
      </c>
      <c r="S132" s="111" t="s">
        <v>304</v>
      </c>
      <c r="T132" s="111"/>
      <c r="U132" s="59"/>
      <c r="V132" s="124"/>
      <c r="W132" s="62" t="s">
        <v>52</v>
      </c>
      <c r="X132" s="164" t="s">
        <v>440</v>
      </c>
      <c r="Y132" s="60"/>
      <c r="Z132" s="148"/>
    </row>
    <row r="133" spans="1:26" s="55" customFormat="1" ht="12.75" customHeight="1">
      <c r="A133" s="106"/>
      <c r="B133" s="63" t="s">
        <v>56</v>
      </c>
      <c r="C133" s="108"/>
      <c r="D133" s="109"/>
      <c r="E133" s="114" t="s">
        <v>49</v>
      </c>
      <c r="F133" s="111" t="s">
        <v>289</v>
      </c>
      <c r="G133" s="111"/>
      <c r="H133" s="59"/>
      <c r="I133" s="112"/>
      <c r="J133" s="62" t="s">
        <v>46</v>
      </c>
      <c r="K133" s="165" t="s">
        <v>437</v>
      </c>
      <c r="L133" s="60"/>
      <c r="M133" s="113"/>
      <c r="N133" s="106"/>
      <c r="O133" s="63" t="s">
        <v>56</v>
      </c>
      <c r="P133" s="108"/>
      <c r="Q133" s="109"/>
      <c r="R133" s="114" t="s">
        <v>49</v>
      </c>
      <c r="S133" s="168" t="s">
        <v>305</v>
      </c>
      <c r="T133" s="111"/>
      <c r="U133" s="59"/>
      <c r="V133" s="112"/>
      <c r="W133" s="62" t="s">
        <v>46</v>
      </c>
      <c r="X133" s="165" t="s">
        <v>440</v>
      </c>
      <c r="Y133" s="60"/>
      <c r="Z133" s="148"/>
    </row>
    <row r="134" spans="1:26" s="55" customFormat="1" ht="12.75" customHeight="1">
      <c r="A134" s="106"/>
      <c r="B134" s="63" t="s">
        <v>439</v>
      </c>
      <c r="C134" s="108"/>
      <c r="D134" s="109"/>
      <c r="E134" s="114" t="s">
        <v>50</v>
      </c>
      <c r="F134" s="111" t="s">
        <v>243</v>
      </c>
      <c r="G134" s="111"/>
      <c r="H134" s="115"/>
      <c r="I134" s="112"/>
      <c r="J134" s="62" t="s">
        <v>54</v>
      </c>
      <c r="K134" s="165" t="s">
        <v>438</v>
      </c>
      <c r="L134" s="60"/>
      <c r="M134" s="113"/>
      <c r="N134" s="106"/>
      <c r="O134" s="63" t="s">
        <v>442</v>
      </c>
      <c r="P134" s="108"/>
      <c r="Q134" s="109"/>
      <c r="R134" s="114" t="s">
        <v>50</v>
      </c>
      <c r="S134" s="111" t="s">
        <v>306</v>
      </c>
      <c r="T134" s="111"/>
      <c r="U134" s="115"/>
      <c r="V134" s="112"/>
      <c r="W134" s="62" t="s">
        <v>54</v>
      </c>
      <c r="X134" s="165" t="s">
        <v>441</v>
      </c>
      <c r="Y134" s="60"/>
      <c r="Z134" s="148"/>
    </row>
    <row r="135" spans="1:26" s="55" customFormat="1" ht="12.75" customHeight="1">
      <c r="A135" s="125"/>
      <c r="B135" s="64"/>
      <c r="C135" s="64"/>
      <c r="D135" s="109"/>
      <c r="E135" s="110" t="s">
        <v>51</v>
      </c>
      <c r="F135" s="167" t="s">
        <v>128</v>
      </c>
      <c r="G135" s="117"/>
      <c r="H135" s="64"/>
      <c r="I135" s="64"/>
      <c r="J135" s="65" t="s">
        <v>53</v>
      </c>
      <c r="K135" s="165" t="s">
        <v>438</v>
      </c>
      <c r="L135" s="66"/>
      <c r="M135" s="126"/>
      <c r="N135" s="125"/>
      <c r="O135" s="64"/>
      <c r="P135" s="64"/>
      <c r="Q135" s="109"/>
      <c r="R135" s="110" t="s">
        <v>51</v>
      </c>
      <c r="S135" s="117" t="s">
        <v>307</v>
      </c>
      <c r="T135" s="117"/>
      <c r="U135" s="64"/>
      <c r="V135" s="64"/>
      <c r="W135" s="65" t="s">
        <v>53</v>
      </c>
      <c r="X135" s="165" t="s">
        <v>441</v>
      </c>
      <c r="Y135" s="66"/>
      <c r="Z135" s="148"/>
    </row>
    <row r="136" spans="1:32" ht="4.5" customHeight="1">
      <c r="A136" s="127"/>
      <c r="B136" s="128"/>
      <c r="C136" s="129"/>
      <c r="D136" s="130"/>
      <c r="E136" s="131"/>
      <c r="F136" s="132"/>
      <c r="G136" s="132"/>
      <c r="H136" s="133"/>
      <c r="I136" s="133"/>
      <c r="J136" s="129"/>
      <c r="K136" s="128"/>
      <c r="L136" s="134"/>
      <c r="M136" s="135"/>
      <c r="N136" s="127"/>
      <c r="O136" s="128"/>
      <c r="P136" s="129"/>
      <c r="Q136" s="130"/>
      <c r="R136" s="131"/>
      <c r="S136" s="132"/>
      <c r="T136" s="132"/>
      <c r="U136" s="133"/>
      <c r="V136" s="133"/>
      <c r="W136" s="129"/>
      <c r="X136" s="128"/>
      <c r="Y136" s="134"/>
      <c r="Z136" s="148"/>
      <c r="AA136" s="55"/>
      <c r="AB136" s="55"/>
      <c r="AC136" s="55"/>
      <c r="AD136" s="55"/>
      <c r="AE136" s="55"/>
      <c r="AF136" s="55"/>
    </row>
    <row r="137" spans="1:32" ht="12.75" customHeight="1">
      <c r="A137" s="16"/>
      <c r="B137" s="16" t="s">
        <v>10</v>
      </c>
      <c r="C137" s="17"/>
      <c r="D137" s="18" t="s">
        <v>11</v>
      </c>
      <c r="E137" s="18" t="s">
        <v>12</v>
      </c>
      <c r="F137" s="150" t="s">
        <v>70</v>
      </c>
      <c r="G137" s="18" t="s">
        <v>13</v>
      </c>
      <c r="H137" s="19" t="s">
        <v>14</v>
      </c>
      <c r="I137" s="20"/>
      <c r="J137" s="17" t="s">
        <v>15</v>
      </c>
      <c r="K137" s="18" t="s">
        <v>10</v>
      </c>
      <c r="L137" s="16" t="s">
        <v>16</v>
      </c>
      <c r="M137" s="9">
        <v>150</v>
      </c>
      <c r="N137" s="16"/>
      <c r="O137" s="16" t="s">
        <v>10</v>
      </c>
      <c r="P137" s="17"/>
      <c r="Q137" s="18" t="s">
        <v>11</v>
      </c>
      <c r="R137" s="18" t="s">
        <v>12</v>
      </c>
      <c r="S137" s="150" t="s">
        <v>70</v>
      </c>
      <c r="T137" s="18" t="s">
        <v>13</v>
      </c>
      <c r="U137" s="19" t="s">
        <v>14</v>
      </c>
      <c r="V137" s="20"/>
      <c r="W137" s="17" t="s">
        <v>15</v>
      </c>
      <c r="X137" s="18" t="s">
        <v>10</v>
      </c>
      <c r="Y137" s="136" t="s">
        <v>16</v>
      </c>
      <c r="Z137" s="159" t="s">
        <v>60</v>
      </c>
      <c r="AA137" s="160"/>
      <c r="AB137" s="156"/>
      <c r="AC137" s="161" t="s">
        <v>61</v>
      </c>
      <c r="AD137" s="157"/>
      <c r="AE137" s="158"/>
      <c r="AF137" s="55"/>
    </row>
    <row r="138" spans="1:32" ht="12.75">
      <c r="A138" s="21" t="s">
        <v>16</v>
      </c>
      <c r="B138" s="94" t="s">
        <v>17</v>
      </c>
      <c r="C138" s="95" t="s">
        <v>18</v>
      </c>
      <c r="D138" s="96" t="s">
        <v>19</v>
      </c>
      <c r="E138" s="96" t="s">
        <v>20</v>
      </c>
      <c r="F138" s="96"/>
      <c r="G138" s="96"/>
      <c r="H138" s="23" t="s">
        <v>18</v>
      </c>
      <c r="I138" s="23" t="s">
        <v>15</v>
      </c>
      <c r="J138" s="22"/>
      <c r="K138" s="21" t="s">
        <v>17</v>
      </c>
      <c r="L138" s="21"/>
      <c r="M138" s="9">
        <v>150</v>
      </c>
      <c r="N138" s="21" t="s">
        <v>16</v>
      </c>
      <c r="O138" s="21" t="s">
        <v>17</v>
      </c>
      <c r="P138" s="22" t="s">
        <v>18</v>
      </c>
      <c r="Q138" s="137" t="s">
        <v>19</v>
      </c>
      <c r="R138" s="137" t="s">
        <v>20</v>
      </c>
      <c r="S138" s="137"/>
      <c r="T138" s="137"/>
      <c r="U138" s="23" t="s">
        <v>18</v>
      </c>
      <c r="V138" s="23" t="s">
        <v>15</v>
      </c>
      <c r="W138" s="22"/>
      <c r="X138" s="21" t="s">
        <v>17</v>
      </c>
      <c r="Y138" s="138"/>
      <c r="Z138" s="90" t="s">
        <v>59</v>
      </c>
      <c r="AA138" s="155" t="s">
        <v>64</v>
      </c>
      <c r="AB138" s="156"/>
      <c r="AC138" s="90" t="s">
        <v>59</v>
      </c>
      <c r="AD138" s="157" t="s">
        <v>64</v>
      </c>
      <c r="AE138" s="158"/>
      <c r="AF138" s="55"/>
    </row>
    <row r="139" spans="1:32" ht="16.5" customHeight="1">
      <c r="A139" s="24">
        <v>-3</v>
      </c>
      <c r="B139" s="25">
        <v>2</v>
      </c>
      <c r="C139" s="26">
        <v>1</v>
      </c>
      <c r="D139" s="152" t="s">
        <v>131</v>
      </c>
      <c r="E139" s="27" t="s">
        <v>46</v>
      </c>
      <c r="F139" s="151" t="s">
        <v>130</v>
      </c>
      <c r="G139" s="149">
        <v>9</v>
      </c>
      <c r="H139" s="28"/>
      <c r="I139" s="28">
        <v>50</v>
      </c>
      <c r="J139" s="29">
        <v>5</v>
      </c>
      <c r="K139" s="30">
        <v>6</v>
      </c>
      <c r="L139" s="24">
        <v>3</v>
      </c>
      <c r="M139" s="9"/>
      <c r="N139" s="24">
        <v>4.4375</v>
      </c>
      <c r="O139" s="25">
        <v>7</v>
      </c>
      <c r="P139" s="26">
        <v>1</v>
      </c>
      <c r="Q139" s="152" t="s">
        <v>153</v>
      </c>
      <c r="R139" s="27" t="s">
        <v>53</v>
      </c>
      <c r="S139" s="151" t="s">
        <v>210</v>
      </c>
      <c r="T139" s="149">
        <v>8</v>
      </c>
      <c r="U139" s="28">
        <v>100</v>
      </c>
      <c r="V139" s="28"/>
      <c r="W139" s="29">
        <v>5</v>
      </c>
      <c r="X139" s="30">
        <v>1</v>
      </c>
      <c r="Y139" s="139">
        <v>-4.4375</v>
      </c>
      <c r="Z139" s="84" t="str">
        <f>C139&amp;"+"&amp;J139</f>
        <v>1+5</v>
      </c>
      <c r="AA139" s="85">
        <f>IF(AND(H139&gt;0,H139&lt;1),2*H139,MATCH(A139,{-40000,-0.4999999999,0.5,40000},1)-1)</f>
        <v>0</v>
      </c>
      <c r="AB139" s="81">
        <f>IF(AND(I139&gt;0,I139&lt;1),2*I139,MATCH(L139,{-40000,-0.4999999999,0.5,40000},1)-1)</f>
        <v>2</v>
      </c>
      <c r="AC139" s="84" t="str">
        <f>P139&amp;"+"&amp;W139</f>
        <v>1+5</v>
      </c>
      <c r="AD139" s="85">
        <f>IF(AND(U139&gt;0,U139&lt;1),2*U139,MATCH(N139,{-40000,-0.4999999999,0.5,40000},1)-1)</f>
        <v>2</v>
      </c>
      <c r="AE139" s="81">
        <f>IF(AND(V139&gt;0,V139&lt;1),2*V139,MATCH(Y139,{-40000,-0.4999999999,0.5,40000},1)-1)</f>
        <v>0</v>
      </c>
      <c r="AF139" s="55"/>
    </row>
    <row r="140" spans="1:32" ht="16.5" customHeight="1">
      <c r="A140" s="24">
        <v>2.8125</v>
      </c>
      <c r="B140" s="25">
        <v>8</v>
      </c>
      <c r="C140" s="26">
        <v>2</v>
      </c>
      <c r="D140" s="153" t="s">
        <v>113</v>
      </c>
      <c r="E140" s="27" t="s">
        <v>52</v>
      </c>
      <c r="F140" s="151" t="s">
        <v>294</v>
      </c>
      <c r="G140" s="149">
        <v>10</v>
      </c>
      <c r="H140" s="28">
        <v>180</v>
      </c>
      <c r="I140" s="28"/>
      <c r="J140" s="29">
        <v>10</v>
      </c>
      <c r="K140" s="30">
        <v>0</v>
      </c>
      <c r="L140" s="24">
        <v>-2.8125</v>
      </c>
      <c r="M140" s="9"/>
      <c r="N140" s="24">
        <v>-2.9375</v>
      </c>
      <c r="O140" s="25">
        <v>1</v>
      </c>
      <c r="P140" s="26">
        <v>2</v>
      </c>
      <c r="Q140" s="153" t="s">
        <v>136</v>
      </c>
      <c r="R140" s="27" t="s">
        <v>52</v>
      </c>
      <c r="S140" s="154" t="s">
        <v>311</v>
      </c>
      <c r="T140" s="149">
        <v>7</v>
      </c>
      <c r="U140" s="28"/>
      <c r="V140" s="28">
        <v>200</v>
      </c>
      <c r="W140" s="29">
        <v>10</v>
      </c>
      <c r="X140" s="30">
        <v>7</v>
      </c>
      <c r="Y140" s="139">
        <v>2.9375</v>
      </c>
      <c r="Z140" s="86" t="str">
        <f>C140&amp;"+"&amp;J140</f>
        <v>2+10</v>
      </c>
      <c r="AA140" s="87">
        <f>IF(AND(H140&gt;0,H140&lt;1),2*H140,MATCH(A140,{-40000,-0.4999999999,0.5,40000},1)-1)</f>
        <v>2</v>
      </c>
      <c r="AB140" s="82">
        <f>IF(AND(I140&gt;0,I140&lt;1),2*I140,MATCH(L140,{-40000,-0.4999999999,0.5,40000},1)-1)</f>
        <v>0</v>
      </c>
      <c r="AC140" s="86" t="str">
        <f>P140&amp;"+"&amp;W140</f>
        <v>2+10</v>
      </c>
      <c r="AD140" s="87">
        <f>IF(AND(U140&gt;0,U140&lt;1),2*U140,MATCH(N140,{-40000,-0.4999999999,0.5,40000},1)-1)</f>
        <v>0</v>
      </c>
      <c r="AE140" s="82">
        <f>IF(AND(V140&gt;0,V140&lt;1),2*V140,MATCH(Y140,{-40000,-0.4999999999,0.5,40000},1)-1)</f>
        <v>2</v>
      </c>
      <c r="AF140" s="55"/>
    </row>
    <row r="141" spans="1:32" ht="16.5" customHeight="1">
      <c r="A141" s="24">
        <v>1.875</v>
      </c>
      <c r="B141" s="25">
        <v>5</v>
      </c>
      <c r="C141" s="140">
        <v>7</v>
      </c>
      <c r="D141" s="152" t="s">
        <v>136</v>
      </c>
      <c r="E141" s="27" t="s">
        <v>46</v>
      </c>
      <c r="F141" s="154" t="s">
        <v>280</v>
      </c>
      <c r="G141" s="149">
        <v>9</v>
      </c>
      <c r="H141" s="28">
        <v>140</v>
      </c>
      <c r="I141" s="28"/>
      <c r="J141" s="141">
        <v>9</v>
      </c>
      <c r="K141" s="142">
        <v>3</v>
      </c>
      <c r="L141" s="143">
        <v>-1.875</v>
      </c>
      <c r="M141" s="144"/>
      <c r="N141" s="143">
        <v>4.4375</v>
      </c>
      <c r="O141" s="145">
        <v>7</v>
      </c>
      <c r="P141" s="140">
        <v>7</v>
      </c>
      <c r="Q141" s="152" t="s">
        <v>153</v>
      </c>
      <c r="R141" s="27" t="s">
        <v>53</v>
      </c>
      <c r="S141" s="151" t="s">
        <v>210</v>
      </c>
      <c r="T141" s="149">
        <v>8</v>
      </c>
      <c r="U141" s="28">
        <v>100</v>
      </c>
      <c r="V141" s="28"/>
      <c r="W141" s="141">
        <v>9</v>
      </c>
      <c r="X141" s="30">
        <v>1</v>
      </c>
      <c r="Y141" s="139">
        <v>-4.4375</v>
      </c>
      <c r="Z141" s="86" t="str">
        <f>C141&amp;"+"&amp;J141</f>
        <v>7+9</v>
      </c>
      <c r="AA141" s="87">
        <f>IF(AND(H141&gt;0,H141&lt;1),2*H141,MATCH(A141,{-40000,-0.4999999999,0.5,40000},1)-1)</f>
        <v>2</v>
      </c>
      <c r="AB141" s="82">
        <f>IF(AND(I141&gt;0,I141&lt;1),2*I141,MATCH(L141,{-40000,-0.4999999999,0.5,40000},1)-1)</f>
        <v>0</v>
      </c>
      <c r="AC141" s="86" t="str">
        <f>P141&amp;"+"&amp;W141</f>
        <v>7+9</v>
      </c>
      <c r="AD141" s="87">
        <f>IF(AND(U141&gt;0,U141&lt;1),2*U141,MATCH(N141,{-40000,-0.4999999999,0.5,40000},1)-1)</f>
        <v>2</v>
      </c>
      <c r="AE141" s="82">
        <f>IF(AND(V141&gt;0,V141&lt;1),2*V141,MATCH(Y141,{-40000,-0.4999999999,0.5,40000},1)-1)</f>
        <v>0</v>
      </c>
      <c r="AF141" s="55"/>
    </row>
    <row r="142" spans="1:32" ht="16.5" customHeight="1">
      <c r="A142" s="24">
        <v>-9.5625</v>
      </c>
      <c r="B142" s="25">
        <v>0</v>
      </c>
      <c r="C142" s="26">
        <v>4</v>
      </c>
      <c r="D142" s="152" t="s">
        <v>296</v>
      </c>
      <c r="E142" s="146" t="s">
        <v>53</v>
      </c>
      <c r="F142" s="151" t="s">
        <v>295</v>
      </c>
      <c r="G142" s="149">
        <v>9</v>
      </c>
      <c r="H142" s="28"/>
      <c r="I142" s="28">
        <v>380</v>
      </c>
      <c r="J142" s="29">
        <v>8</v>
      </c>
      <c r="K142" s="30">
        <v>8</v>
      </c>
      <c r="L142" s="24">
        <v>9.5625</v>
      </c>
      <c r="M142" s="9"/>
      <c r="N142" s="24">
        <v>-1.25</v>
      </c>
      <c r="O142" s="25">
        <v>4</v>
      </c>
      <c r="P142" s="26">
        <v>4</v>
      </c>
      <c r="Q142" s="152" t="s">
        <v>113</v>
      </c>
      <c r="R142" s="146" t="s">
        <v>54</v>
      </c>
      <c r="S142" s="151" t="s">
        <v>154</v>
      </c>
      <c r="T142" s="149">
        <v>8</v>
      </c>
      <c r="U142" s="28"/>
      <c r="V142" s="28">
        <v>120</v>
      </c>
      <c r="W142" s="29">
        <v>8</v>
      </c>
      <c r="X142" s="30">
        <v>4</v>
      </c>
      <c r="Y142" s="139">
        <v>1.25</v>
      </c>
      <c r="Z142" s="86" t="str">
        <f>C142&amp;"+"&amp;J142</f>
        <v>4+8</v>
      </c>
      <c r="AA142" s="87">
        <f>IF(AND(H142&gt;0,H142&lt;1),2*H142,MATCH(A142,{-40000,-0.4999999999,0.5,40000},1)-1)</f>
        <v>0</v>
      </c>
      <c r="AB142" s="82">
        <f>IF(AND(I142&gt;0,I142&lt;1),2*I142,MATCH(L142,{-40000,-0.4999999999,0.5,40000},1)-1)</f>
        <v>2</v>
      </c>
      <c r="AC142" s="86" t="str">
        <f>P142&amp;"+"&amp;W142</f>
        <v>4+8</v>
      </c>
      <c r="AD142" s="87">
        <f>IF(AND(U142&gt;0,U142&lt;1),2*U142,MATCH(N142,{-40000,-0.4999999999,0.5,40000},1)-1)</f>
        <v>0</v>
      </c>
      <c r="AE142" s="82">
        <f>IF(AND(V142&gt;0,V142&lt;1),2*V142,MATCH(Y142,{-40000,-0.4999999999,0.5,40000},1)-1)</f>
        <v>2</v>
      </c>
      <c r="AF142" s="55"/>
    </row>
    <row r="143" spans="1:32" ht="16.5" customHeight="1">
      <c r="A143" s="24">
        <v>1.875</v>
      </c>
      <c r="B143" s="25">
        <v>5</v>
      </c>
      <c r="C143" s="26">
        <v>6</v>
      </c>
      <c r="D143" s="152" t="s">
        <v>136</v>
      </c>
      <c r="E143" s="27" t="s">
        <v>46</v>
      </c>
      <c r="F143" s="151" t="s">
        <v>109</v>
      </c>
      <c r="G143" s="149">
        <v>9</v>
      </c>
      <c r="H143" s="28">
        <v>140</v>
      </c>
      <c r="I143" s="28"/>
      <c r="J143" s="29">
        <v>3</v>
      </c>
      <c r="K143" s="30">
        <v>3</v>
      </c>
      <c r="L143" s="24">
        <v>-1.875</v>
      </c>
      <c r="M143" s="9"/>
      <c r="N143" s="24">
        <v>-2.9375</v>
      </c>
      <c r="O143" s="25">
        <v>1</v>
      </c>
      <c r="P143" s="26">
        <v>6</v>
      </c>
      <c r="Q143" s="152" t="s">
        <v>312</v>
      </c>
      <c r="R143" s="27" t="s">
        <v>52</v>
      </c>
      <c r="S143" s="154" t="s">
        <v>311</v>
      </c>
      <c r="T143" s="149">
        <v>8</v>
      </c>
      <c r="U143" s="28"/>
      <c r="V143" s="28">
        <v>200</v>
      </c>
      <c r="W143" s="29">
        <v>3</v>
      </c>
      <c r="X143" s="30">
        <v>7</v>
      </c>
      <c r="Y143" s="139">
        <v>2.9375</v>
      </c>
      <c r="Z143" s="88" t="str">
        <f>C143&amp;"+"&amp;J143</f>
        <v>6+3</v>
      </c>
      <c r="AA143" s="89">
        <f>IF(AND(H143&gt;0,H143&lt;1),2*H143,MATCH(A143,{-40000,-0.4999999999,0.5,40000},1)-1)</f>
        <v>2</v>
      </c>
      <c r="AB143" s="83">
        <f>IF(AND(I143&gt;0,I143&lt;1),2*I143,MATCH(L143,{-40000,-0.4999999999,0.5,40000},1)-1)</f>
        <v>0</v>
      </c>
      <c r="AC143" s="88" t="str">
        <f>P143&amp;"+"&amp;W143</f>
        <v>6+3</v>
      </c>
      <c r="AD143" s="89">
        <f>IF(AND(U143&gt;0,U143&lt;1),2*U143,MATCH(N143,{-40000,-0.4999999999,0.5,40000},1)-1)</f>
        <v>0</v>
      </c>
      <c r="AE143" s="83">
        <f>IF(AND(V143&gt;0,V143&lt;1),2*V143,MATCH(Y143,{-40000,-0.4999999999,0.5,40000},1)-1)</f>
        <v>2</v>
      </c>
      <c r="AF143" s="55"/>
    </row>
    <row r="144" spans="1:26" s="55" customFormat="1" ht="13.5" customHeight="1">
      <c r="A144" s="10"/>
      <c r="B144" s="10"/>
      <c r="C144" s="31"/>
      <c r="D144" s="10"/>
      <c r="E144" s="10"/>
      <c r="F144" s="10"/>
      <c r="G144" s="10"/>
      <c r="H144" s="10"/>
      <c r="I144" s="10"/>
      <c r="J144" s="31"/>
      <c r="K144" s="10"/>
      <c r="L144" s="10"/>
      <c r="M144" s="15"/>
      <c r="N144" s="10"/>
      <c r="O144" s="10"/>
      <c r="P144" s="31"/>
      <c r="Q144" s="10"/>
      <c r="R144" s="10"/>
      <c r="S144" s="10"/>
      <c r="T144" s="10"/>
      <c r="U144" s="10"/>
      <c r="V144" s="10"/>
      <c r="W144" s="31"/>
      <c r="X144" s="10"/>
      <c r="Y144" s="10"/>
      <c r="Z144" s="148"/>
    </row>
    <row r="145" spans="1:26" s="55" customFormat="1" ht="15">
      <c r="A145" s="2"/>
      <c r="B145" s="3" t="s">
        <v>2</v>
      </c>
      <c r="C145" s="4"/>
      <c r="D145" s="3"/>
      <c r="E145" s="5" t="s">
        <v>34</v>
      </c>
      <c r="F145" s="1"/>
      <c r="G145" s="1"/>
      <c r="H145" s="6" t="s">
        <v>4</v>
      </c>
      <c r="I145" s="6"/>
      <c r="J145" s="7" t="s">
        <v>5</v>
      </c>
      <c r="K145" s="7"/>
      <c r="L145" s="8"/>
      <c r="M145" s="9">
        <v>150</v>
      </c>
      <c r="N145" s="2"/>
      <c r="O145" s="3" t="s">
        <v>2</v>
      </c>
      <c r="P145" s="4"/>
      <c r="Q145" s="3"/>
      <c r="R145" s="5" t="s">
        <v>35</v>
      </c>
      <c r="S145" s="1"/>
      <c r="T145" s="1"/>
      <c r="U145" s="6" t="s">
        <v>4</v>
      </c>
      <c r="V145" s="6"/>
      <c r="W145" s="7" t="s">
        <v>0</v>
      </c>
      <c r="X145" s="7"/>
      <c r="Y145" s="8"/>
      <c r="Z145" s="148"/>
    </row>
    <row r="146" spans="1:26" s="55" customFormat="1" ht="12.75">
      <c r="A146" s="11"/>
      <c r="B146" s="11"/>
      <c r="C146" s="12"/>
      <c r="D146" s="13"/>
      <c r="E146" s="13"/>
      <c r="F146" s="13"/>
      <c r="G146" s="13"/>
      <c r="H146" s="14" t="s">
        <v>7</v>
      </c>
      <c r="I146" s="14"/>
      <c r="J146" s="7" t="s">
        <v>25</v>
      </c>
      <c r="K146" s="7"/>
      <c r="L146" s="8"/>
      <c r="M146" s="9">
        <v>150</v>
      </c>
      <c r="N146" s="11"/>
      <c r="O146" s="11"/>
      <c r="P146" s="12"/>
      <c r="Q146" s="13"/>
      <c r="R146" s="13"/>
      <c r="S146" s="13"/>
      <c r="T146" s="13"/>
      <c r="U146" s="14" t="s">
        <v>7</v>
      </c>
      <c r="V146" s="14"/>
      <c r="W146" s="7" t="s">
        <v>8</v>
      </c>
      <c r="X146" s="7"/>
      <c r="Y146" s="8"/>
      <c r="Z146" s="148"/>
    </row>
    <row r="147" spans="1:26" s="55" customFormat="1" ht="4.5" customHeight="1">
      <c r="A147" s="97"/>
      <c r="B147" s="98"/>
      <c r="C147" s="99"/>
      <c r="D147" s="100"/>
      <c r="E147" s="101"/>
      <c r="F147" s="102"/>
      <c r="G147" s="102"/>
      <c r="H147" s="103"/>
      <c r="I147" s="103"/>
      <c r="J147" s="99"/>
      <c r="K147" s="98"/>
      <c r="L147" s="104"/>
      <c r="M147" s="105"/>
      <c r="N147" s="97"/>
      <c r="O147" s="98"/>
      <c r="P147" s="99"/>
      <c r="Q147" s="100"/>
      <c r="R147" s="101"/>
      <c r="S147" s="102"/>
      <c r="T147" s="102"/>
      <c r="U147" s="103"/>
      <c r="V147" s="103"/>
      <c r="W147" s="99"/>
      <c r="X147" s="98"/>
      <c r="Y147" s="104"/>
      <c r="Z147" s="148"/>
    </row>
    <row r="148" spans="1:26" s="55" customFormat="1" ht="12.75" customHeight="1">
      <c r="A148" s="106"/>
      <c r="B148" s="107"/>
      <c r="C148" s="108"/>
      <c r="D148" s="109"/>
      <c r="E148" s="110" t="s">
        <v>48</v>
      </c>
      <c r="F148" s="111" t="s">
        <v>313</v>
      </c>
      <c r="G148" s="111"/>
      <c r="H148" s="59"/>
      <c r="I148" s="112"/>
      <c r="J148" s="68"/>
      <c r="K148" s="69"/>
      <c r="L148" s="70"/>
      <c r="M148" s="113"/>
      <c r="N148" s="106"/>
      <c r="O148" s="107"/>
      <c r="P148" s="108"/>
      <c r="Q148" s="109"/>
      <c r="R148" s="110" t="s">
        <v>48</v>
      </c>
      <c r="S148" s="111" t="s">
        <v>333</v>
      </c>
      <c r="T148" s="111"/>
      <c r="U148" s="59"/>
      <c r="V148" s="112"/>
      <c r="W148" s="68"/>
      <c r="X148" s="69"/>
      <c r="Y148" s="70"/>
      <c r="Z148" s="148"/>
    </row>
    <row r="149" spans="1:26" s="55" customFormat="1" ht="12.75" customHeight="1">
      <c r="A149" s="106"/>
      <c r="B149" s="107"/>
      <c r="C149" s="108"/>
      <c r="D149" s="109"/>
      <c r="E149" s="114" t="s">
        <v>49</v>
      </c>
      <c r="F149" s="111" t="s">
        <v>314</v>
      </c>
      <c r="G149" s="111"/>
      <c r="H149" s="115"/>
      <c r="I149" s="112"/>
      <c r="J149" s="71"/>
      <c r="K149" s="7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2.1</v>
      </c>
      <c r="L149" s="73"/>
      <c r="M149" s="113"/>
      <c r="N149" s="106"/>
      <c r="O149" s="107"/>
      <c r="P149" s="108"/>
      <c r="Q149" s="109"/>
      <c r="R149" s="114" t="s">
        <v>49</v>
      </c>
      <c r="S149" s="111" t="s">
        <v>259</v>
      </c>
      <c r="T149" s="111"/>
      <c r="U149" s="115"/>
      <c r="V149" s="112"/>
      <c r="W149" s="71"/>
      <c r="X149" s="72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13.1</v>
      </c>
      <c r="Y149" s="73"/>
      <c r="Z149" s="148"/>
    </row>
    <row r="150" spans="1:26" s="55" customFormat="1" ht="12.75" customHeight="1">
      <c r="A150" s="106"/>
      <c r="B150" s="107"/>
      <c r="C150" s="108"/>
      <c r="D150" s="109"/>
      <c r="E150" s="114" t="s">
        <v>50</v>
      </c>
      <c r="F150" s="111" t="s">
        <v>315</v>
      </c>
      <c r="G150" s="111"/>
      <c r="H150" s="59"/>
      <c r="I150" s="112"/>
      <c r="J150" s="74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17.1</v>
      </c>
      <c r="K150" s="72" t="str">
        <f>IF(K149="","","+")</f>
        <v>+</v>
      </c>
      <c r="L150" s="75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14.1</v>
      </c>
      <c r="M150" s="113"/>
      <c r="N150" s="106"/>
      <c r="O150" s="107"/>
      <c r="P150" s="108"/>
      <c r="Q150" s="109"/>
      <c r="R150" s="114" t="s">
        <v>50</v>
      </c>
      <c r="S150" s="111" t="s">
        <v>334</v>
      </c>
      <c r="T150" s="111"/>
      <c r="U150" s="59"/>
      <c r="V150" s="112"/>
      <c r="W150" s="74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14.1</v>
      </c>
      <c r="X150" s="72" t="str">
        <f>IF(X149="","","+")</f>
        <v>+</v>
      </c>
      <c r="Y150" s="75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7.1</v>
      </c>
      <c r="Z150" s="148"/>
    </row>
    <row r="151" spans="1:26" s="55" customFormat="1" ht="12.75" customHeight="1">
      <c r="A151" s="106"/>
      <c r="B151" s="107"/>
      <c r="C151" s="108"/>
      <c r="D151" s="109"/>
      <c r="E151" s="110" t="s">
        <v>51</v>
      </c>
      <c r="F151" s="111" t="s">
        <v>316</v>
      </c>
      <c r="G151" s="111"/>
      <c r="H151" s="59"/>
      <c r="I151" s="112"/>
      <c r="J151" s="71"/>
      <c r="K151" s="72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7.1</v>
      </c>
      <c r="L151" s="73"/>
      <c r="M151" s="113"/>
      <c r="N151" s="106"/>
      <c r="O151" s="107"/>
      <c r="P151" s="108"/>
      <c r="Q151" s="109"/>
      <c r="R151" s="110" t="s">
        <v>51</v>
      </c>
      <c r="S151" s="111" t="s">
        <v>335</v>
      </c>
      <c r="T151" s="111"/>
      <c r="U151" s="59"/>
      <c r="V151" s="112"/>
      <c r="W151" s="71"/>
      <c r="X151" s="72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6.1</v>
      </c>
      <c r="Y151" s="73"/>
      <c r="Z151" s="148"/>
    </row>
    <row r="152" spans="1:26" s="55" customFormat="1" ht="12.75" customHeight="1">
      <c r="A152" s="116" t="s">
        <v>48</v>
      </c>
      <c r="B152" s="117" t="s">
        <v>323</v>
      </c>
      <c r="C152" s="108"/>
      <c r="D152" s="109"/>
      <c r="E152" s="118"/>
      <c r="F152" s="59"/>
      <c r="G152" s="110" t="s">
        <v>48</v>
      </c>
      <c r="H152" s="119" t="s">
        <v>317</v>
      </c>
      <c r="J152" s="59"/>
      <c r="K152" s="115"/>
      <c r="L152" s="60"/>
      <c r="M152" s="113"/>
      <c r="N152" s="116" t="s">
        <v>48</v>
      </c>
      <c r="O152" s="117" t="s">
        <v>184</v>
      </c>
      <c r="P152" s="108"/>
      <c r="Q152" s="109"/>
      <c r="R152" s="118"/>
      <c r="S152" s="59"/>
      <c r="T152" s="110" t="s">
        <v>48</v>
      </c>
      <c r="U152" s="119" t="s">
        <v>336</v>
      </c>
      <c r="W152" s="59"/>
      <c r="X152" s="115"/>
      <c r="Y152" s="60"/>
      <c r="Z152" s="148"/>
    </row>
    <row r="153" spans="1:26" s="55" customFormat="1" ht="12.75" customHeight="1">
      <c r="A153" s="120" t="s">
        <v>49</v>
      </c>
      <c r="B153" s="117" t="s">
        <v>102</v>
      </c>
      <c r="C153" s="121"/>
      <c r="D153" s="109"/>
      <c r="E153" s="118"/>
      <c r="F153" s="122"/>
      <c r="G153" s="114" t="s">
        <v>49</v>
      </c>
      <c r="H153" s="119" t="s">
        <v>142</v>
      </c>
      <c r="J153" s="59"/>
      <c r="K153" s="115"/>
      <c r="L153" s="60"/>
      <c r="M153" s="113"/>
      <c r="N153" s="120" t="s">
        <v>49</v>
      </c>
      <c r="O153" s="117" t="s">
        <v>341</v>
      </c>
      <c r="P153" s="121"/>
      <c r="Q153" s="109"/>
      <c r="R153" s="118"/>
      <c r="S153" s="122"/>
      <c r="T153" s="114" t="s">
        <v>49</v>
      </c>
      <c r="U153" s="119" t="s">
        <v>264</v>
      </c>
      <c r="W153" s="59"/>
      <c r="X153" s="115"/>
      <c r="Y153" s="60"/>
      <c r="Z153" s="148"/>
    </row>
    <row r="154" spans="1:26" s="55" customFormat="1" ht="12.75" customHeight="1">
      <c r="A154" s="120" t="s">
        <v>50</v>
      </c>
      <c r="B154" s="117" t="s">
        <v>324</v>
      </c>
      <c r="C154" s="108"/>
      <c r="D154" s="109"/>
      <c r="E154" s="118"/>
      <c r="F154" s="122"/>
      <c r="G154" s="114" t="s">
        <v>50</v>
      </c>
      <c r="H154" s="119" t="s">
        <v>318</v>
      </c>
      <c r="J154" s="59"/>
      <c r="K154" s="59"/>
      <c r="L154" s="60"/>
      <c r="M154" s="113"/>
      <c r="N154" s="120" t="s">
        <v>50</v>
      </c>
      <c r="O154" s="117" t="s">
        <v>282</v>
      </c>
      <c r="P154" s="108"/>
      <c r="Q154" s="109"/>
      <c r="R154" s="118"/>
      <c r="S154" s="122"/>
      <c r="T154" s="114" t="s">
        <v>50</v>
      </c>
      <c r="U154" s="166" t="s">
        <v>337</v>
      </c>
      <c r="W154" s="59"/>
      <c r="X154" s="59"/>
      <c r="Y154" s="60"/>
      <c r="Z154" s="148"/>
    </row>
    <row r="155" spans="1:26" s="55" customFormat="1" ht="12.75" customHeight="1">
      <c r="A155" s="116" t="s">
        <v>51</v>
      </c>
      <c r="B155" s="117" t="s">
        <v>325</v>
      </c>
      <c r="C155" s="121"/>
      <c r="D155" s="109"/>
      <c r="E155" s="118"/>
      <c r="F155" s="59"/>
      <c r="G155" s="110" t="s">
        <v>51</v>
      </c>
      <c r="H155" s="119" t="s">
        <v>319</v>
      </c>
      <c r="J155" s="59"/>
      <c r="K155" s="61" t="s">
        <v>55</v>
      </c>
      <c r="L155" s="60"/>
      <c r="M155" s="113"/>
      <c r="N155" s="116" t="s">
        <v>51</v>
      </c>
      <c r="O155" s="117" t="s">
        <v>165</v>
      </c>
      <c r="P155" s="121"/>
      <c r="Q155" s="109"/>
      <c r="R155" s="118"/>
      <c r="S155" s="59"/>
      <c r="T155" s="110" t="s">
        <v>51</v>
      </c>
      <c r="U155" s="119" t="s">
        <v>141</v>
      </c>
      <c r="W155" s="59"/>
      <c r="X155" s="61" t="s">
        <v>55</v>
      </c>
      <c r="Y155" s="60"/>
      <c r="Z155" s="148"/>
    </row>
    <row r="156" spans="1:26" s="55" customFormat="1" ht="12.75" customHeight="1">
      <c r="A156" s="123"/>
      <c r="B156" s="121"/>
      <c r="C156" s="121"/>
      <c r="D156" s="109"/>
      <c r="E156" s="110" t="s">
        <v>48</v>
      </c>
      <c r="F156" s="111" t="s">
        <v>285</v>
      </c>
      <c r="G156" s="111"/>
      <c r="H156" s="59"/>
      <c r="I156" s="124"/>
      <c r="J156" s="62" t="s">
        <v>52</v>
      </c>
      <c r="K156" s="164" t="s">
        <v>443</v>
      </c>
      <c r="L156" s="60"/>
      <c r="M156" s="113"/>
      <c r="N156" s="123"/>
      <c r="O156" s="121"/>
      <c r="P156" s="121"/>
      <c r="Q156" s="109"/>
      <c r="R156" s="110" t="s">
        <v>48</v>
      </c>
      <c r="S156" s="111" t="s">
        <v>338</v>
      </c>
      <c r="T156" s="111"/>
      <c r="U156" s="59"/>
      <c r="V156" s="124"/>
      <c r="W156" s="62" t="s">
        <v>52</v>
      </c>
      <c r="X156" s="164" t="s">
        <v>446</v>
      </c>
      <c r="Y156" s="60"/>
      <c r="Z156" s="148"/>
    </row>
    <row r="157" spans="1:26" s="55" customFormat="1" ht="12.75" customHeight="1">
      <c r="A157" s="106"/>
      <c r="B157" s="63" t="s">
        <v>56</v>
      </c>
      <c r="C157" s="108"/>
      <c r="D157" s="109"/>
      <c r="E157" s="114" t="s">
        <v>49</v>
      </c>
      <c r="F157" s="111" t="s">
        <v>320</v>
      </c>
      <c r="G157" s="111"/>
      <c r="H157" s="59"/>
      <c r="I157" s="112"/>
      <c r="J157" s="62" t="s">
        <v>46</v>
      </c>
      <c r="K157" s="165" t="s">
        <v>443</v>
      </c>
      <c r="L157" s="60"/>
      <c r="M157" s="113"/>
      <c r="N157" s="106"/>
      <c r="O157" s="63" t="s">
        <v>56</v>
      </c>
      <c r="P157" s="108"/>
      <c r="Q157" s="109"/>
      <c r="R157" s="114" t="s">
        <v>49</v>
      </c>
      <c r="S157" s="111" t="s">
        <v>339</v>
      </c>
      <c r="T157" s="111"/>
      <c r="U157" s="59"/>
      <c r="V157" s="112"/>
      <c r="W157" s="62" t="s">
        <v>46</v>
      </c>
      <c r="X157" s="165" t="s">
        <v>446</v>
      </c>
      <c r="Y157" s="60"/>
      <c r="Z157" s="148"/>
    </row>
    <row r="158" spans="1:26" s="55" customFormat="1" ht="12.75" customHeight="1">
      <c r="A158" s="106"/>
      <c r="B158" s="63" t="s">
        <v>445</v>
      </c>
      <c r="C158" s="108"/>
      <c r="D158" s="109"/>
      <c r="E158" s="114" t="s">
        <v>50</v>
      </c>
      <c r="F158" s="111" t="s">
        <v>321</v>
      </c>
      <c r="G158" s="111"/>
      <c r="H158" s="115"/>
      <c r="I158" s="112"/>
      <c r="J158" s="62" t="s">
        <v>54</v>
      </c>
      <c r="K158" s="165" t="s">
        <v>444</v>
      </c>
      <c r="L158" s="60"/>
      <c r="M158" s="113"/>
      <c r="N158" s="106"/>
      <c r="O158" s="63" t="s">
        <v>448</v>
      </c>
      <c r="P158" s="108"/>
      <c r="Q158" s="109"/>
      <c r="R158" s="114" t="s">
        <v>50</v>
      </c>
      <c r="S158" s="111" t="s">
        <v>225</v>
      </c>
      <c r="T158" s="111"/>
      <c r="U158" s="115"/>
      <c r="V158" s="112"/>
      <c r="W158" s="62" t="s">
        <v>54</v>
      </c>
      <c r="X158" s="165" t="s">
        <v>447</v>
      </c>
      <c r="Y158" s="60"/>
      <c r="Z158" s="148"/>
    </row>
    <row r="159" spans="1:26" s="55" customFormat="1" ht="12.75" customHeight="1">
      <c r="A159" s="125"/>
      <c r="B159" s="64"/>
      <c r="C159" s="64"/>
      <c r="D159" s="109"/>
      <c r="E159" s="110" t="s">
        <v>51</v>
      </c>
      <c r="F159" s="167" t="s">
        <v>322</v>
      </c>
      <c r="G159" s="117"/>
      <c r="H159" s="64"/>
      <c r="I159" s="64"/>
      <c r="J159" s="65" t="s">
        <v>53</v>
      </c>
      <c r="K159" s="165" t="s">
        <v>444</v>
      </c>
      <c r="L159" s="66"/>
      <c r="M159" s="126"/>
      <c r="N159" s="125"/>
      <c r="O159" s="64"/>
      <c r="P159" s="64"/>
      <c r="Q159" s="109"/>
      <c r="R159" s="110" t="s">
        <v>51</v>
      </c>
      <c r="S159" s="117" t="s">
        <v>340</v>
      </c>
      <c r="T159" s="117"/>
      <c r="U159" s="64"/>
      <c r="V159" s="64"/>
      <c r="W159" s="65" t="s">
        <v>53</v>
      </c>
      <c r="X159" s="165" t="s">
        <v>447</v>
      </c>
      <c r="Y159" s="66"/>
      <c r="Z159" s="148"/>
    </row>
    <row r="160" spans="1:32" ht="4.5" customHeight="1">
      <c r="A160" s="127"/>
      <c r="B160" s="128"/>
      <c r="C160" s="129"/>
      <c r="D160" s="130"/>
      <c r="E160" s="131"/>
      <c r="F160" s="132"/>
      <c r="G160" s="132"/>
      <c r="H160" s="133"/>
      <c r="I160" s="133"/>
      <c r="J160" s="129"/>
      <c r="K160" s="128"/>
      <c r="L160" s="134"/>
      <c r="M160" s="135"/>
      <c r="N160" s="127"/>
      <c r="O160" s="128"/>
      <c r="P160" s="129"/>
      <c r="Q160" s="130"/>
      <c r="R160" s="131"/>
      <c r="S160" s="132"/>
      <c r="T160" s="132"/>
      <c r="U160" s="133"/>
      <c r="V160" s="133"/>
      <c r="W160" s="129"/>
      <c r="X160" s="128"/>
      <c r="Y160" s="134"/>
      <c r="Z160" s="148"/>
      <c r="AA160" s="55"/>
      <c r="AB160" s="55"/>
      <c r="AC160" s="55"/>
      <c r="AD160" s="55"/>
      <c r="AE160" s="55"/>
      <c r="AF160" s="55"/>
    </row>
    <row r="161" spans="1:32" ht="12.75" customHeight="1">
      <c r="A161" s="16"/>
      <c r="B161" s="16" t="s">
        <v>10</v>
      </c>
      <c r="C161" s="17"/>
      <c r="D161" s="18" t="s">
        <v>11</v>
      </c>
      <c r="E161" s="18" t="s">
        <v>12</v>
      </c>
      <c r="F161" s="150" t="s">
        <v>70</v>
      </c>
      <c r="G161" s="18" t="s">
        <v>13</v>
      </c>
      <c r="H161" s="19" t="s">
        <v>14</v>
      </c>
      <c r="I161" s="20"/>
      <c r="J161" s="17" t="s">
        <v>15</v>
      </c>
      <c r="K161" s="18" t="s">
        <v>10</v>
      </c>
      <c r="L161" s="16" t="s">
        <v>16</v>
      </c>
      <c r="M161" s="9">
        <v>150</v>
      </c>
      <c r="N161" s="16"/>
      <c r="O161" s="16" t="s">
        <v>10</v>
      </c>
      <c r="P161" s="17"/>
      <c r="Q161" s="18" t="s">
        <v>11</v>
      </c>
      <c r="R161" s="18" t="s">
        <v>12</v>
      </c>
      <c r="S161" s="150" t="s">
        <v>70</v>
      </c>
      <c r="T161" s="18" t="s">
        <v>13</v>
      </c>
      <c r="U161" s="19" t="s">
        <v>14</v>
      </c>
      <c r="V161" s="20"/>
      <c r="W161" s="17" t="s">
        <v>15</v>
      </c>
      <c r="X161" s="18" t="s">
        <v>10</v>
      </c>
      <c r="Y161" s="136" t="s">
        <v>16</v>
      </c>
      <c r="Z161" s="159" t="s">
        <v>60</v>
      </c>
      <c r="AA161" s="160"/>
      <c r="AB161" s="156"/>
      <c r="AC161" s="161" t="s">
        <v>61</v>
      </c>
      <c r="AD161" s="157"/>
      <c r="AE161" s="158"/>
      <c r="AF161" s="55"/>
    </row>
    <row r="162" spans="1:32" ht="12.75">
      <c r="A162" s="21" t="s">
        <v>16</v>
      </c>
      <c r="B162" s="94" t="s">
        <v>17</v>
      </c>
      <c r="C162" s="95" t="s">
        <v>18</v>
      </c>
      <c r="D162" s="96" t="s">
        <v>19</v>
      </c>
      <c r="E162" s="96" t="s">
        <v>20</v>
      </c>
      <c r="F162" s="96"/>
      <c r="G162" s="96"/>
      <c r="H162" s="23" t="s">
        <v>18</v>
      </c>
      <c r="I162" s="23" t="s">
        <v>15</v>
      </c>
      <c r="J162" s="22"/>
      <c r="K162" s="21" t="s">
        <v>17</v>
      </c>
      <c r="L162" s="21"/>
      <c r="M162" s="9">
        <v>150</v>
      </c>
      <c r="N162" s="21" t="s">
        <v>16</v>
      </c>
      <c r="O162" s="21" t="s">
        <v>17</v>
      </c>
      <c r="P162" s="22" t="s">
        <v>18</v>
      </c>
      <c r="Q162" s="137" t="s">
        <v>19</v>
      </c>
      <c r="R162" s="137" t="s">
        <v>20</v>
      </c>
      <c r="S162" s="137"/>
      <c r="T162" s="137"/>
      <c r="U162" s="23" t="s">
        <v>18</v>
      </c>
      <c r="V162" s="23" t="s">
        <v>15</v>
      </c>
      <c r="W162" s="22"/>
      <c r="X162" s="21" t="s">
        <v>17</v>
      </c>
      <c r="Y162" s="138"/>
      <c r="Z162" s="90" t="s">
        <v>59</v>
      </c>
      <c r="AA162" s="155" t="s">
        <v>64</v>
      </c>
      <c r="AB162" s="156"/>
      <c r="AC162" s="90" t="s">
        <v>59</v>
      </c>
      <c r="AD162" s="157" t="s">
        <v>64</v>
      </c>
      <c r="AE162" s="158"/>
      <c r="AF162" s="55"/>
    </row>
    <row r="163" spans="1:32" ht="16.5" customHeight="1">
      <c r="A163" s="24">
        <v>0.0625</v>
      </c>
      <c r="B163" s="25">
        <v>3</v>
      </c>
      <c r="C163" s="26">
        <v>9</v>
      </c>
      <c r="D163" s="152" t="s">
        <v>327</v>
      </c>
      <c r="E163" s="27" t="s">
        <v>54</v>
      </c>
      <c r="F163" s="154" t="s">
        <v>326</v>
      </c>
      <c r="G163" s="149">
        <v>11</v>
      </c>
      <c r="H163" s="28">
        <v>100</v>
      </c>
      <c r="I163" s="28"/>
      <c r="J163" s="29">
        <v>6</v>
      </c>
      <c r="K163" s="30">
        <v>5</v>
      </c>
      <c r="L163" s="24">
        <v>-0.0625</v>
      </c>
      <c r="M163" s="9"/>
      <c r="N163" s="24">
        <v>-4.125</v>
      </c>
      <c r="O163" s="25">
        <v>0</v>
      </c>
      <c r="P163" s="26">
        <v>9</v>
      </c>
      <c r="Q163" s="152" t="s">
        <v>131</v>
      </c>
      <c r="R163" s="27" t="s">
        <v>46</v>
      </c>
      <c r="S163" s="154" t="s">
        <v>342</v>
      </c>
      <c r="T163" s="149">
        <v>5</v>
      </c>
      <c r="U163" s="28"/>
      <c r="V163" s="28">
        <v>250</v>
      </c>
      <c r="W163" s="29">
        <v>6</v>
      </c>
      <c r="X163" s="30">
        <v>8</v>
      </c>
      <c r="Y163" s="139">
        <v>4.125</v>
      </c>
      <c r="Z163" s="84" t="str">
        <f>C163&amp;"+"&amp;J163</f>
        <v>9+6</v>
      </c>
      <c r="AA163" s="85">
        <f>IF(AND(H163&gt;0,H163&lt;1),2*H163,MATCH(A163,{-40000,-0.4999999999,0.5,40000},1)-1)</f>
        <v>1</v>
      </c>
      <c r="AB163" s="81">
        <f>IF(AND(I163&gt;0,I163&lt;1),2*I163,MATCH(L163,{-40000,-0.4999999999,0.5,40000},1)-1)</f>
        <v>1</v>
      </c>
      <c r="AC163" s="84" t="str">
        <f>P163&amp;"+"&amp;W163</f>
        <v>9+6</v>
      </c>
      <c r="AD163" s="85">
        <f>IF(AND(U163&gt;0,U163&lt;1),2*U163,MATCH(N163,{-40000,-0.4999999999,0.5,40000},1)-1)</f>
        <v>0</v>
      </c>
      <c r="AE163" s="81">
        <f>IF(AND(V163&gt;0,V163&lt;1),2*V163,MATCH(Y163,{-40000,-0.4999999999,0.5,40000},1)-1)</f>
        <v>2</v>
      </c>
      <c r="AF163" s="55"/>
    </row>
    <row r="164" spans="1:32" ht="16.5" customHeight="1">
      <c r="A164" s="24">
        <v>0.0625</v>
      </c>
      <c r="B164" s="25">
        <v>3</v>
      </c>
      <c r="C164" s="26">
        <v>7</v>
      </c>
      <c r="D164" s="153" t="s">
        <v>329</v>
      </c>
      <c r="E164" s="27" t="s">
        <v>53</v>
      </c>
      <c r="F164" s="154" t="s">
        <v>328</v>
      </c>
      <c r="G164" s="149">
        <v>11</v>
      </c>
      <c r="H164" s="28">
        <v>100</v>
      </c>
      <c r="I164" s="28"/>
      <c r="J164" s="29">
        <v>1</v>
      </c>
      <c r="K164" s="30">
        <v>5</v>
      </c>
      <c r="L164" s="24">
        <v>-0.0625</v>
      </c>
      <c r="M164" s="9"/>
      <c r="N164" s="24">
        <v>-1.4375</v>
      </c>
      <c r="O164" s="25">
        <v>3</v>
      </c>
      <c r="P164" s="26">
        <v>7</v>
      </c>
      <c r="Q164" s="153" t="s">
        <v>344</v>
      </c>
      <c r="R164" s="27" t="s">
        <v>53</v>
      </c>
      <c r="S164" s="151" t="s">
        <v>343</v>
      </c>
      <c r="T164" s="149">
        <v>9</v>
      </c>
      <c r="U164" s="28"/>
      <c r="V164" s="28">
        <v>140</v>
      </c>
      <c r="W164" s="29">
        <v>1</v>
      </c>
      <c r="X164" s="30">
        <v>5</v>
      </c>
      <c r="Y164" s="139">
        <v>1.4375</v>
      </c>
      <c r="Z164" s="86" t="str">
        <f>C164&amp;"+"&amp;J164</f>
        <v>7+1</v>
      </c>
      <c r="AA164" s="87">
        <f>IF(AND(H164&gt;0,H164&lt;1),2*H164,MATCH(A164,{-40000,-0.4999999999,0.5,40000},1)-1)</f>
        <v>1</v>
      </c>
      <c r="AB164" s="82">
        <f>IF(AND(I164&gt;0,I164&lt;1),2*I164,MATCH(L164,{-40000,-0.4999999999,0.5,40000},1)-1)</f>
        <v>1</v>
      </c>
      <c r="AC164" s="86" t="str">
        <f>P164&amp;"+"&amp;W164</f>
        <v>7+1</v>
      </c>
      <c r="AD164" s="87">
        <f>IF(AND(U164&gt;0,U164&lt;1),2*U164,MATCH(N164,{-40000,-0.4999999999,0.5,40000},1)-1)</f>
        <v>0</v>
      </c>
      <c r="AE164" s="82">
        <f>IF(AND(V164&gt;0,V164&lt;1),2*V164,MATCH(Y164,{-40000,-0.4999999999,0.5,40000},1)-1)</f>
        <v>2</v>
      </c>
      <c r="AF164" s="55"/>
    </row>
    <row r="165" spans="1:32" ht="16.5" customHeight="1">
      <c r="A165" s="24">
        <v>2.9375</v>
      </c>
      <c r="B165" s="25">
        <v>7</v>
      </c>
      <c r="C165" s="140">
        <v>5</v>
      </c>
      <c r="D165" s="152" t="s">
        <v>329</v>
      </c>
      <c r="E165" s="27" t="s">
        <v>53</v>
      </c>
      <c r="F165" s="151" t="s">
        <v>330</v>
      </c>
      <c r="G165" s="149">
        <v>10</v>
      </c>
      <c r="H165" s="28">
        <v>200</v>
      </c>
      <c r="I165" s="28"/>
      <c r="J165" s="141">
        <v>3</v>
      </c>
      <c r="K165" s="142">
        <v>1</v>
      </c>
      <c r="L165" s="143">
        <v>-2.9375</v>
      </c>
      <c r="M165" s="144"/>
      <c r="N165" s="143">
        <v>-1.4375</v>
      </c>
      <c r="O165" s="145">
        <v>3</v>
      </c>
      <c r="P165" s="140">
        <v>5</v>
      </c>
      <c r="Q165" s="152" t="s">
        <v>344</v>
      </c>
      <c r="R165" s="27" t="s">
        <v>53</v>
      </c>
      <c r="S165" s="151" t="s">
        <v>343</v>
      </c>
      <c r="T165" s="149">
        <v>9</v>
      </c>
      <c r="U165" s="28"/>
      <c r="V165" s="28">
        <v>140</v>
      </c>
      <c r="W165" s="141">
        <v>3</v>
      </c>
      <c r="X165" s="30">
        <v>5</v>
      </c>
      <c r="Y165" s="139">
        <v>1.4375</v>
      </c>
      <c r="Z165" s="86" t="str">
        <f>C165&amp;"+"&amp;J165</f>
        <v>5+3</v>
      </c>
      <c r="AA165" s="87">
        <f>IF(AND(H165&gt;0,H165&lt;1),2*H165,MATCH(A165,{-40000,-0.4999999999,0.5,40000},1)-1)</f>
        <v>2</v>
      </c>
      <c r="AB165" s="82">
        <f>IF(AND(I165&gt;0,I165&lt;1),2*I165,MATCH(L165,{-40000,-0.4999999999,0.5,40000},1)-1)</f>
        <v>0</v>
      </c>
      <c r="AC165" s="86" t="str">
        <f>P165&amp;"+"&amp;W165</f>
        <v>5+3</v>
      </c>
      <c r="AD165" s="87">
        <f>IF(AND(U165&gt;0,U165&lt;1),2*U165,MATCH(N165,{-40000,-0.4999999999,0.5,40000},1)-1)</f>
        <v>0</v>
      </c>
      <c r="AE165" s="82">
        <f>IF(AND(V165&gt;0,V165&lt;1),2*V165,MATCH(Y165,{-40000,-0.4999999999,0.5,40000},1)-1)</f>
        <v>2</v>
      </c>
      <c r="AF165" s="55"/>
    </row>
    <row r="166" spans="1:32" ht="16.5" customHeight="1">
      <c r="A166" s="24">
        <v>-15.3125</v>
      </c>
      <c r="B166" s="25">
        <v>0</v>
      </c>
      <c r="C166" s="26">
        <v>4</v>
      </c>
      <c r="D166" s="152" t="s">
        <v>332</v>
      </c>
      <c r="E166" s="146" t="s">
        <v>54</v>
      </c>
      <c r="F166" s="154" t="s">
        <v>331</v>
      </c>
      <c r="G166" s="149">
        <v>12</v>
      </c>
      <c r="H166" s="28"/>
      <c r="I166" s="28">
        <v>1370</v>
      </c>
      <c r="J166" s="29">
        <v>10</v>
      </c>
      <c r="K166" s="30">
        <v>8</v>
      </c>
      <c r="L166" s="24">
        <v>15.3125</v>
      </c>
      <c r="M166" s="9"/>
      <c r="N166" s="24">
        <v>3.4375</v>
      </c>
      <c r="O166" s="25">
        <v>6</v>
      </c>
      <c r="P166" s="26">
        <v>4</v>
      </c>
      <c r="Q166" s="152" t="s">
        <v>251</v>
      </c>
      <c r="R166" s="146" t="s">
        <v>53</v>
      </c>
      <c r="S166" s="151" t="s">
        <v>343</v>
      </c>
      <c r="T166" s="149">
        <v>10</v>
      </c>
      <c r="U166" s="28">
        <v>50</v>
      </c>
      <c r="V166" s="28"/>
      <c r="W166" s="29">
        <v>10</v>
      </c>
      <c r="X166" s="30">
        <v>2</v>
      </c>
      <c r="Y166" s="139">
        <v>-3.4375</v>
      </c>
      <c r="Z166" s="86" t="str">
        <f>C166&amp;"+"&amp;J166</f>
        <v>4+10</v>
      </c>
      <c r="AA166" s="87">
        <f>IF(AND(H166&gt;0,H166&lt;1),2*H166,MATCH(A166,{-40000,-0.4999999999,0.5,40000},1)-1)</f>
        <v>0</v>
      </c>
      <c r="AB166" s="82">
        <f>IF(AND(I166&gt;0,I166&lt;1),2*I166,MATCH(L166,{-40000,-0.4999999999,0.5,40000},1)-1)</f>
        <v>2</v>
      </c>
      <c r="AC166" s="86" t="str">
        <f>P166&amp;"+"&amp;W166</f>
        <v>4+10</v>
      </c>
      <c r="AD166" s="87">
        <f>IF(AND(U166&gt;0,U166&lt;1),2*U166,MATCH(N166,{-40000,-0.4999999999,0.5,40000},1)-1)</f>
        <v>2</v>
      </c>
      <c r="AE166" s="82">
        <f>IF(AND(V166&gt;0,V166&lt;1),2*V166,MATCH(Y166,{-40000,-0.4999999999,0.5,40000},1)-1)</f>
        <v>0</v>
      </c>
      <c r="AF166" s="55"/>
    </row>
    <row r="167" spans="1:32" ht="16.5" customHeight="1">
      <c r="A167" s="24">
        <v>2.9375</v>
      </c>
      <c r="B167" s="25">
        <v>7</v>
      </c>
      <c r="C167" s="26">
        <v>8</v>
      </c>
      <c r="D167" s="152" t="s">
        <v>327</v>
      </c>
      <c r="E167" s="27" t="s">
        <v>53</v>
      </c>
      <c r="F167" s="154" t="s">
        <v>112</v>
      </c>
      <c r="G167" s="149">
        <v>10</v>
      </c>
      <c r="H167" s="28">
        <v>200</v>
      </c>
      <c r="I167" s="28"/>
      <c r="J167" s="29">
        <v>2</v>
      </c>
      <c r="K167" s="30">
        <v>1</v>
      </c>
      <c r="L167" s="24">
        <v>-2.9375</v>
      </c>
      <c r="M167" s="9"/>
      <c r="N167" s="24">
        <v>4.75</v>
      </c>
      <c r="O167" s="25">
        <v>8</v>
      </c>
      <c r="P167" s="26">
        <v>8</v>
      </c>
      <c r="Q167" s="152" t="s">
        <v>205</v>
      </c>
      <c r="R167" s="27" t="s">
        <v>53</v>
      </c>
      <c r="S167" s="151" t="s">
        <v>343</v>
      </c>
      <c r="T167" s="149">
        <v>7</v>
      </c>
      <c r="U167" s="28">
        <v>100</v>
      </c>
      <c r="V167" s="28"/>
      <c r="W167" s="29">
        <v>2</v>
      </c>
      <c r="X167" s="30">
        <v>0</v>
      </c>
      <c r="Y167" s="139">
        <v>-4.75</v>
      </c>
      <c r="Z167" s="88" t="str">
        <f>C167&amp;"+"&amp;J167</f>
        <v>8+2</v>
      </c>
      <c r="AA167" s="89">
        <f>IF(AND(H167&gt;0,H167&lt;1),2*H167,MATCH(A167,{-40000,-0.4999999999,0.5,40000},1)-1)</f>
        <v>2</v>
      </c>
      <c r="AB167" s="83">
        <f>IF(AND(I167&gt;0,I167&lt;1),2*I167,MATCH(L167,{-40000,-0.4999999999,0.5,40000},1)-1)</f>
        <v>0</v>
      </c>
      <c r="AC167" s="88" t="str">
        <f>P167&amp;"+"&amp;W167</f>
        <v>8+2</v>
      </c>
      <c r="AD167" s="89">
        <f>IF(AND(U167&gt;0,U167&lt;1),2*U167,MATCH(N167,{-40000,-0.4999999999,0.5,40000},1)-1)</f>
        <v>2</v>
      </c>
      <c r="AE167" s="83">
        <f>IF(AND(V167&gt;0,V167&lt;1),2*V167,MATCH(Y167,{-40000,-0.4999999999,0.5,40000},1)-1)</f>
        <v>0</v>
      </c>
      <c r="AF167" s="55"/>
    </row>
    <row r="168" spans="1:26" s="55" customFormat="1" ht="13.5" customHeight="1">
      <c r="A168" s="10"/>
      <c r="B168" s="10"/>
      <c r="C168" s="31"/>
      <c r="D168" s="10"/>
      <c r="E168" s="10"/>
      <c r="F168" s="10"/>
      <c r="G168" s="10"/>
      <c r="H168" s="10"/>
      <c r="I168" s="10"/>
      <c r="J168" s="31"/>
      <c r="K168" s="10"/>
      <c r="L168" s="10"/>
      <c r="M168" s="15"/>
      <c r="N168" s="10"/>
      <c r="O168" s="10"/>
      <c r="P168" s="31"/>
      <c r="Q168" s="10"/>
      <c r="R168" s="10"/>
      <c r="S168" s="10"/>
      <c r="T168" s="10"/>
      <c r="U168" s="10"/>
      <c r="V168" s="10"/>
      <c r="W168" s="31"/>
      <c r="X168" s="10"/>
      <c r="Y168" s="10"/>
      <c r="Z168" s="148"/>
    </row>
    <row r="169" spans="1:26" s="55" customFormat="1" ht="15">
      <c r="A169" s="2"/>
      <c r="B169" s="3" t="s">
        <v>2</v>
      </c>
      <c r="C169" s="4"/>
      <c r="D169" s="3"/>
      <c r="E169" s="5" t="s">
        <v>36</v>
      </c>
      <c r="F169" s="1"/>
      <c r="G169" s="1"/>
      <c r="H169" s="6" t="s">
        <v>4</v>
      </c>
      <c r="I169" s="6"/>
      <c r="J169" s="7" t="s">
        <v>22</v>
      </c>
      <c r="K169" s="7"/>
      <c r="L169" s="8"/>
      <c r="M169" s="9">
        <v>150</v>
      </c>
      <c r="N169" s="2"/>
      <c r="O169" s="3" t="s">
        <v>2</v>
      </c>
      <c r="P169" s="4"/>
      <c r="Q169" s="3"/>
      <c r="R169" s="5" t="s">
        <v>37</v>
      </c>
      <c r="S169" s="1"/>
      <c r="T169" s="1"/>
      <c r="U169" s="6" t="s">
        <v>4</v>
      </c>
      <c r="V169" s="6"/>
      <c r="W169" s="7" t="s">
        <v>1</v>
      </c>
      <c r="X169" s="7"/>
      <c r="Y169" s="8"/>
      <c r="Z169" s="148"/>
    </row>
    <row r="170" spans="1:26" s="55" customFormat="1" ht="12.75">
      <c r="A170" s="11"/>
      <c r="B170" s="11"/>
      <c r="C170" s="12"/>
      <c r="D170" s="13"/>
      <c r="E170" s="13"/>
      <c r="F170" s="13"/>
      <c r="G170" s="13"/>
      <c r="H170" s="14" t="s">
        <v>7</v>
      </c>
      <c r="I170" s="14"/>
      <c r="J170" s="7" t="s">
        <v>9</v>
      </c>
      <c r="K170" s="7"/>
      <c r="L170" s="8"/>
      <c r="M170" s="9">
        <v>150</v>
      </c>
      <c r="N170" s="11"/>
      <c r="O170" s="11"/>
      <c r="P170" s="12"/>
      <c r="Q170" s="13"/>
      <c r="R170" s="13"/>
      <c r="S170" s="13"/>
      <c r="T170" s="13"/>
      <c r="U170" s="14" t="s">
        <v>7</v>
      </c>
      <c r="V170" s="14"/>
      <c r="W170" s="7" t="s">
        <v>24</v>
      </c>
      <c r="X170" s="7"/>
      <c r="Y170" s="8"/>
      <c r="Z170" s="148"/>
    </row>
    <row r="171" spans="1:26" s="55" customFormat="1" ht="4.5" customHeight="1">
      <c r="A171" s="97"/>
      <c r="B171" s="98"/>
      <c r="C171" s="99"/>
      <c r="D171" s="100"/>
      <c r="E171" s="101"/>
      <c r="F171" s="102"/>
      <c r="G171" s="102"/>
      <c r="H171" s="103"/>
      <c r="I171" s="103"/>
      <c r="J171" s="99"/>
      <c r="K171" s="98"/>
      <c r="L171" s="104"/>
      <c r="M171" s="105"/>
      <c r="N171" s="97"/>
      <c r="O171" s="98"/>
      <c r="P171" s="99"/>
      <c r="Q171" s="100"/>
      <c r="R171" s="101"/>
      <c r="S171" s="102"/>
      <c r="T171" s="102"/>
      <c r="U171" s="103"/>
      <c r="V171" s="103"/>
      <c r="W171" s="99"/>
      <c r="X171" s="98"/>
      <c r="Y171" s="104"/>
      <c r="Z171" s="148"/>
    </row>
    <row r="172" spans="1:26" s="55" customFormat="1" ht="12.75" customHeight="1">
      <c r="A172" s="106"/>
      <c r="B172" s="107"/>
      <c r="C172" s="108"/>
      <c r="D172" s="109"/>
      <c r="E172" s="110" t="s">
        <v>48</v>
      </c>
      <c r="F172" s="111" t="s">
        <v>345</v>
      </c>
      <c r="G172" s="111"/>
      <c r="H172" s="59"/>
      <c r="I172" s="112"/>
      <c r="J172" s="68"/>
      <c r="K172" s="69"/>
      <c r="L172" s="70"/>
      <c r="M172" s="113"/>
      <c r="N172" s="106"/>
      <c r="O172" s="107"/>
      <c r="P172" s="108"/>
      <c r="Q172" s="109"/>
      <c r="R172" s="110" t="s">
        <v>48</v>
      </c>
      <c r="S172" s="168" t="s">
        <v>362</v>
      </c>
      <c r="T172" s="111"/>
      <c r="U172" s="59"/>
      <c r="V172" s="112"/>
      <c r="W172" s="68"/>
      <c r="X172" s="69"/>
      <c r="Y172" s="70"/>
      <c r="Z172" s="148"/>
    </row>
    <row r="173" spans="1:26" s="55" customFormat="1" ht="12.75" customHeight="1">
      <c r="A173" s="106"/>
      <c r="B173" s="107"/>
      <c r="C173" s="108"/>
      <c r="D173" s="109"/>
      <c r="E173" s="114" t="s">
        <v>49</v>
      </c>
      <c r="F173" s="111" t="s">
        <v>346</v>
      </c>
      <c r="G173" s="111"/>
      <c r="H173" s="115"/>
      <c r="I173" s="112"/>
      <c r="J173" s="71"/>
      <c r="K173" s="7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12.1</v>
      </c>
      <c r="L173" s="73"/>
      <c r="M173" s="113"/>
      <c r="N173" s="106"/>
      <c r="O173" s="107"/>
      <c r="P173" s="108"/>
      <c r="Q173" s="109"/>
      <c r="R173" s="114" t="s">
        <v>49</v>
      </c>
      <c r="S173" s="111" t="s">
        <v>363</v>
      </c>
      <c r="T173" s="111"/>
      <c r="U173" s="115"/>
      <c r="V173" s="112"/>
      <c r="W173" s="71"/>
      <c r="X173" s="72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7.1</v>
      </c>
      <c r="Y173" s="73"/>
      <c r="Z173" s="148"/>
    </row>
    <row r="174" spans="1:26" s="55" customFormat="1" ht="12.75" customHeight="1">
      <c r="A174" s="106"/>
      <c r="B174" s="107"/>
      <c r="C174" s="108"/>
      <c r="D174" s="109"/>
      <c r="E174" s="114" t="s">
        <v>50</v>
      </c>
      <c r="F174" s="111" t="s">
        <v>347</v>
      </c>
      <c r="G174" s="111"/>
      <c r="H174" s="59"/>
      <c r="I174" s="112"/>
      <c r="J174" s="74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3.1</v>
      </c>
      <c r="K174" s="72" t="str">
        <f>IF(K173="","","+")</f>
        <v>+</v>
      </c>
      <c r="L174" s="75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21.1</v>
      </c>
      <c r="M174" s="113"/>
      <c r="N174" s="106"/>
      <c r="O174" s="107"/>
      <c r="P174" s="108"/>
      <c r="Q174" s="109"/>
      <c r="R174" s="114" t="s">
        <v>50</v>
      </c>
      <c r="S174" s="111" t="s">
        <v>364</v>
      </c>
      <c r="T174" s="111"/>
      <c r="U174" s="59"/>
      <c r="V174" s="112"/>
      <c r="W174" s="74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4.1</v>
      </c>
      <c r="X174" s="72" t="str">
        <f>IF(X173="","","+")</f>
        <v>+</v>
      </c>
      <c r="Y174" s="75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10.1</v>
      </c>
      <c r="Z174" s="148"/>
    </row>
    <row r="175" spans="1:26" s="55" customFormat="1" ht="12.75" customHeight="1">
      <c r="A175" s="106"/>
      <c r="B175" s="107"/>
      <c r="C175" s="108"/>
      <c r="D175" s="109"/>
      <c r="E175" s="110" t="s">
        <v>51</v>
      </c>
      <c r="F175" s="111" t="s">
        <v>348</v>
      </c>
      <c r="G175" s="111"/>
      <c r="H175" s="59"/>
      <c r="I175" s="112"/>
      <c r="J175" s="71"/>
      <c r="K175" s="72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75" s="73"/>
      <c r="M175" s="113"/>
      <c r="N175" s="106"/>
      <c r="O175" s="107"/>
      <c r="P175" s="108"/>
      <c r="Q175" s="109"/>
      <c r="R175" s="110" t="s">
        <v>51</v>
      </c>
      <c r="S175" s="111" t="s">
        <v>257</v>
      </c>
      <c r="T175" s="111"/>
      <c r="U175" s="59"/>
      <c r="V175" s="112"/>
      <c r="W175" s="71"/>
      <c r="X175" s="72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19.1</v>
      </c>
      <c r="Y175" s="73"/>
      <c r="Z175" s="148"/>
    </row>
    <row r="176" spans="1:26" s="55" customFormat="1" ht="12.75" customHeight="1">
      <c r="A176" s="116" t="s">
        <v>48</v>
      </c>
      <c r="B176" s="117" t="s">
        <v>356</v>
      </c>
      <c r="C176" s="108"/>
      <c r="D176" s="109"/>
      <c r="E176" s="118"/>
      <c r="F176" s="59"/>
      <c r="G176" s="110" t="s">
        <v>48</v>
      </c>
      <c r="H176" s="119" t="s">
        <v>102</v>
      </c>
      <c r="J176" s="59"/>
      <c r="K176" s="115"/>
      <c r="L176" s="60"/>
      <c r="M176" s="113"/>
      <c r="N176" s="116" t="s">
        <v>48</v>
      </c>
      <c r="O176" s="117" t="s">
        <v>167</v>
      </c>
      <c r="P176" s="108"/>
      <c r="Q176" s="109"/>
      <c r="R176" s="118"/>
      <c r="S176" s="59"/>
      <c r="T176" s="110" t="s">
        <v>48</v>
      </c>
      <c r="U176" s="119" t="s">
        <v>158</v>
      </c>
      <c r="W176" s="59"/>
      <c r="X176" s="115"/>
      <c r="Y176" s="60"/>
      <c r="Z176" s="148"/>
    </row>
    <row r="177" spans="1:26" s="55" customFormat="1" ht="12.75" customHeight="1">
      <c r="A177" s="120" t="s">
        <v>49</v>
      </c>
      <c r="B177" s="167" t="s">
        <v>357</v>
      </c>
      <c r="C177" s="121"/>
      <c r="D177" s="109"/>
      <c r="E177" s="118"/>
      <c r="F177" s="122"/>
      <c r="G177" s="114" t="s">
        <v>49</v>
      </c>
      <c r="H177" s="119" t="s">
        <v>349</v>
      </c>
      <c r="J177" s="59"/>
      <c r="K177" s="115"/>
      <c r="L177" s="60"/>
      <c r="M177" s="113"/>
      <c r="N177" s="120" t="s">
        <v>49</v>
      </c>
      <c r="O177" s="117" t="s">
        <v>142</v>
      </c>
      <c r="P177" s="121"/>
      <c r="Q177" s="109"/>
      <c r="R177" s="118"/>
      <c r="S177" s="122"/>
      <c r="T177" s="114" t="s">
        <v>49</v>
      </c>
      <c r="U177" s="119" t="s">
        <v>365</v>
      </c>
      <c r="W177" s="59"/>
      <c r="X177" s="115"/>
      <c r="Y177" s="60"/>
      <c r="Z177" s="148"/>
    </row>
    <row r="178" spans="1:26" s="55" customFormat="1" ht="12.75" customHeight="1">
      <c r="A178" s="120" t="s">
        <v>50</v>
      </c>
      <c r="B178" s="117" t="s">
        <v>358</v>
      </c>
      <c r="C178" s="108"/>
      <c r="D178" s="109"/>
      <c r="E178" s="118"/>
      <c r="F178" s="122"/>
      <c r="G178" s="114" t="s">
        <v>50</v>
      </c>
      <c r="H178" s="119" t="s">
        <v>350</v>
      </c>
      <c r="J178" s="59"/>
      <c r="K178" s="59"/>
      <c r="L178" s="60"/>
      <c r="M178" s="113"/>
      <c r="N178" s="120" t="s">
        <v>50</v>
      </c>
      <c r="O178" s="117" t="s">
        <v>370</v>
      </c>
      <c r="P178" s="108"/>
      <c r="Q178" s="109"/>
      <c r="R178" s="118"/>
      <c r="S178" s="122"/>
      <c r="T178" s="114" t="s">
        <v>50</v>
      </c>
      <c r="U178" s="119" t="s">
        <v>366</v>
      </c>
      <c r="W178" s="59"/>
      <c r="X178" s="59"/>
      <c r="Y178" s="60"/>
      <c r="Z178" s="148"/>
    </row>
    <row r="179" spans="1:26" s="55" customFormat="1" ht="12.75" customHeight="1">
      <c r="A179" s="116" t="s">
        <v>51</v>
      </c>
      <c r="B179" s="117" t="s">
        <v>8</v>
      </c>
      <c r="C179" s="121"/>
      <c r="D179" s="109"/>
      <c r="E179" s="118"/>
      <c r="F179" s="59"/>
      <c r="G179" s="110" t="s">
        <v>51</v>
      </c>
      <c r="H179" s="119" t="s">
        <v>351</v>
      </c>
      <c r="J179" s="59"/>
      <c r="K179" s="61" t="s">
        <v>55</v>
      </c>
      <c r="L179" s="60"/>
      <c r="M179" s="113"/>
      <c r="N179" s="116" t="s">
        <v>51</v>
      </c>
      <c r="O179" s="167" t="s">
        <v>371</v>
      </c>
      <c r="P179" s="121"/>
      <c r="Q179" s="109"/>
      <c r="R179" s="118"/>
      <c r="S179" s="59"/>
      <c r="T179" s="110" t="s">
        <v>51</v>
      </c>
      <c r="U179" s="119" t="s">
        <v>367</v>
      </c>
      <c r="W179" s="59"/>
      <c r="X179" s="61" t="s">
        <v>55</v>
      </c>
      <c r="Y179" s="60"/>
      <c r="Z179" s="148"/>
    </row>
    <row r="180" spans="1:26" s="55" customFormat="1" ht="12.75" customHeight="1">
      <c r="A180" s="123"/>
      <c r="B180" s="121"/>
      <c r="C180" s="121"/>
      <c r="D180" s="109"/>
      <c r="E180" s="110" t="s">
        <v>48</v>
      </c>
      <c r="F180" s="111" t="s">
        <v>352</v>
      </c>
      <c r="G180" s="111"/>
      <c r="H180" s="59"/>
      <c r="I180" s="124"/>
      <c r="J180" s="62" t="s">
        <v>52</v>
      </c>
      <c r="K180" s="164" t="s">
        <v>449</v>
      </c>
      <c r="L180" s="60"/>
      <c r="M180" s="113"/>
      <c r="N180" s="123"/>
      <c r="O180" s="121"/>
      <c r="P180" s="121"/>
      <c r="Q180" s="109"/>
      <c r="R180" s="110" t="s">
        <v>48</v>
      </c>
      <c r="S180" s="111" t="s">
        <v>368</v>
      </c>
      <c r="T180" s="111"/>
      <c r="U180" s="59"/>
      <c r="V180" s="124"/>
      <c r="W180" s="62" t="s">
        <v>52</v>
      </c>
      <c r="X180" s="164" t="s">
        <v>453</v>
      </c>
      <c r="Y180" s="60"/>
      <c r="Z180" s="148"/>
    </row>
    <row r="181" spans="1:26" s="55" customFormat="1" ht="12.75" customHeight="1">
      <c r="A181" s="106"/>
      <c r="B181" s="63" t="s">
        <v>56</v>
      </c>
      <c r="C181" s="108"/>
      <c r="D181" s="109"/>
      <c r="E181" s="114" t="s">
        <v>49</v>
      </c>
      <c r="F181" s="111" t="s">
        <v>353</v>
      </c>
      <c r="G181" s="111"/>
      <c r="H181" s="59"/>
      <c r="I181" s="112"/>
      <c r="J181" s="62" t="s">
        <v>46</v>
      </c>
      <c r="K181" s="165" t="s">
        <v>449</v>
      </c>
      <c r="L181" s="60"/>
      <c r="M181" s="113"/>
      <c r="N181" s="106"/>
      <c r="O181" s="63" t="s">
        <v>56</v>
      </c>
      <c r="P181" s="108"/>
      <c r="Q181" s="109"/>
      <c r="R181" s="114" t="s">
        <v>49</v>
      </c>
      <c r="S181" s="111" t="s">
        <v>101</v>
      </c>
      <c r="T181" s="111"/>
      <c r="U181" s="59"/>
      <c r="V181" s="112"/>
      <c r="W181" s="62" t="s">
        <v>46</v>
      </c>
      <c r="X181" s="165" t="s">
        <v>453</v>
      </c>
      <c r="Y181" s="60"/>
      <c r="Z181" s="148"/>
    </row>
    <row r="182" spans="1:26" s="55" customFormat="1" ht="12.75" customHeight="1">
      <c r="A182" s="106"/>
      <c r="B182" s="63" t="s">
        <v>452</v>
      </c>
      <c r="C182" s="108"/>
      <c r="D182" s="109"/>
      <c r="E182" s="114" t="s">
        <v>50</v>
      </c>
      <c r="F182" s="111" t="s">
        <v>354</v>
      </c>
      <c r="G182" s="111"/>
      <c r="H182" s="115"/>
      <c r="I182" s="112"/>
      <c r="J182" s="62" t="s">
        <v>54</v>
      </c>
      <c r="K182" s="165" t="s">
        <v>450</v>
      </c>
      <c r="L182" s="60"/>
      <c r="M182" s="113"/>
      <c r="N182" s="106"/>
      <c r="O182" s="63" t="s">
        <v>456</v>
      </c>
      <c r="P182" s="108"/>
      <c r="Q182" s="109"/>
      <c r="R182" s="114" t="s">
        <v>50</v>
      </c>
      <c r="S182" s="111" t="s">
        <v>369</v>
      </c>
      <c r="T182" s="111"/>
      <c r="U182" s="115"/>
      <c r="V182" s="112"/>
      <c r="W182" s="62" t="s">
        <v>54</v>
      </c>
      <c r="X182" s="165" t="s">
        <v>454</v>
      </c>
      <c r="Y182" s="60"/>
      <c r="Z182" s="148"/>
    </row>
    <row r="183" spans="1:26" s="55" customFormat="1" ht="12.75" customHeight="1">
      <c r="A183" s="125"/>
      <c r="B183" s="64"/>
      <c r="C183" s="64"/>
      <c r="D183" s="109"/>
      <c r="E183" s="110" t="s">
        <v>51</v>
      </c>
      <c r="F183" s="117" t="s">
        <v>355</v>
      </c>
      <c r="G183" s="117"/>
      <c r="H183" s="64"/>
      <c r="I183" s="64"/>
      <c r="J183" s="65" t="s">
        <v>53</v>
      </c>
      <c r="K183" s="165" t="s">
        <v>451</v>
      </c>
      <c r="L183" s="66"/>
      <c r="M183" s="126"/>
      <c r="N183" s="125"/>
      <c r="O183" s="64"/>
      <c r="P183" s="64"/>
      <c r="Q183" s="109"/>
      <c r="R183" s="110" t="s">
        <v>51</v>
      </c>
      <c r="S183" s="117" t="s">
        <v>123</v>
      </c>
      <c r="T183" s="117"/>
      <c r="U183" s="64"/>
      <c r="V183" s="64"/>
      <c r="W183" s="65" t="s">
        <v>53</v>
      </c>
      <c r="X183" s="165" t="s">
        <v>455</v>
      </c>
      <c r="Y183" s="66"/>
      <c r="Z183" s="148"/>
    </row>
    <row r="184" spans="1:32" ht="4.5" customHeight="1">
      <c r="A184" s="127"/>
      <c r="B184" s="128"/>
      <c r="C184" s="129"/>
      <c r="D184" s="130"/>
      <c r="E184" s="131"/>
      <c r="F184" s="132"/>
      <c r="G184" s="132"/>
      <c r="H184" s="133"/>
      <c r="I184" s="133"/>
      <c r="J184" s="129"/>
      <c r="K184" s="128"/>
      <c r="L184" s="134"/>
      <c r="M184" s="135"/>
      <c r="N184" s="127"/>
      <c r="O184" s="128"/>
      <c r="P184" s="129"/>
      <c r="Q184" s="130"/>
      <c r="R184" s="131"/>
      <c r="S184" s="132"/>
      <c r="T184" s="132"/>
      <c r="U184" s="133"/>
      <c r="V184" s="133"/>
      <c r="W184" s="129"/>
      <c r="X184" s="128"/>
      <c r="Y184" s="134"/>
      <c r="Z184" s="148"/>
      <c r="AA184" s="55"/>
      <c r="AB184" s="55"/>
      <c r="AC184" s="55"/>
      <c r="AD184" s="55"/>
      <c r="AE184" s="55"/>
      <c r="AF184" s="55"/>
    </row>
    <row r="185" spans="1:32" ht="12.75" customHeight="1">
      <c r="A185" s="16"/>
      <c r="B185" s="16" t="s">
        <v>10</v>
      </c>
      <c r="C185" s="17"/>
      <c r="D185" s="18" t="s">
        <v>11</v>
      </c>
      <c r="E185" s="18" t="s">
        <v>12</v>
      </c>
      <c r="F185" s="150" t="s">
        <v>70</v>
      </c>
      <c r="G185" s="18" t="s">
        <v>13</v>
      </c>
      <c r="H185" s="19" t="s">
        <v>14</v>
      </c>
      <c r="I185" s="20"/>
      <c r="J185" s="17" t="s">
        <v>15</v>
      </c>
      <c r="K185" s="18" t="s">
        <v>10</v>
      </c>
      <c r="L185" s="16" t="s">
        <v>16</v>
      </c>
      <c r="M185" s="9">
        <v>150</v>
      </c>
      <c r="N185" s="16"/>
      <c r="O185" s="16" t="s">
        <v>10</v>
      </c>
      <c r="P185" s="17"/>
      <c r="Q185" s="18" t="s">
        <v>11</v>
      </c>
      <c r="R185" s="18" t="s">
        <v>12</v>
      </c>
      <c r="S185" s="150" t="s">
        <v>70</v>
      </c>
      <c r="T185" s="18" t="s">
        <v>13</v>
      </c>
      <c r="U185" s="19" t="s">
        <v>14</v>
      </c>
      <c r="V185" s="20"/>
      <c r="W185" s="17" t="s">
        <v>15</v>
      </c>
      <c r="X185" s="18" t="s">
        <v>10</v>
      </c>
      <c r="Y185" s="136" t="s">
        <v>16</v>
      </c>
      <c r="Z185" s="159" t="s">
        <v>60</v>
      </c>
      <c r="AA185" s="160"/>
      <c r="AB185" s="156"/>
      <c r="AC185" s="161" t="s">
        <v>61</v>
      </c>
      <c r="AD185" s="157"/>
      <c r="AE185" s="158"/>
      <c r="AF185" s="55"/>
    </row>
    <row r="186" spans="1:32" ht="12.75">
      <c r="A186" s="21" t="s">
        <v>16</v>
      </c>
      <c r="B186" s="94" t="s">
        <v>17</v>
      </c>
      <c r="C186" s="95" t="s">
        <v>18</v>
      </c>
      <c r="D186" s="96" t="s">
        <v>19</v>
      </c>
      <c r="E186" s="96" t="s">
        <v>20</v>
      </c>
      <c r="F186" s="96"/>
      <c r="G186" s="96"/>
      <c r="H186" s="23" t="s">
        <v>18</v>
      </c>
      <c r="I186" s="23" t="s">
        <v>15</v>
      </c>
      <c r="J186" s="22"/>
      <c r="K186" s="21" t="s">
        <v>17</v>
      </c>
      <c r="L186" s="21"/>
      <c r="M186" s="9">
        <v>150</v>
      </c>
      <c r="N186" s="21" t="s">
        <v>16</v>
      </c>
      <c r="O186" s="21" t="s">
        <v>17</v>
      </c>
      <c r="P186" s="22" t="s">
        <v>18</v>
      </c>
      <c r="Q186" s="137" t="s">
        <v>19</v>
      </c>
      <c r="R186" s="137" t="s">
        <v>20</v>
      </c>
      <c r="S186" s="137"/>
      <c r="T186" s="137"/>
      <c r="U186" s="23" t="s">
        <v>18</v>
      </c>
      <c r="V186" s="23" t="s">
        <v>15</v>
      </c>
      <c r="W186" s="22"/>
      <c r="X186" s="21" t="s">
        <v>17</v>
      </c>
      <c r="Y186" s="138"/>
      <c r="Z186" s="90" t="s">
        <v>59</v>
      </c>
      <c r="AA186" s="155" t="s">
        <v>64</v>
      </c>
      <c r="AB186" s="156"/>
      <c r="AC186" s="90" t="s">
        <v>59</v>
      </c>
      <c r="AD186" s="157" t="s">
        <v>64</v>
      </c>
      <c r="AE186" s="158"/>
      <c r="AF186" s="55"/>
    </row>
    <row r="187" spans="1:32" ht="16.5" customHeight="1">
      <c r="A187" s="24">
        <v>0</v>
      </c>
      <c r="B187" s="25">
        <v>4</v>
      </c>
      <c r="C187" s="26">
        <v>8</v>
      </c>
      <c r="D187" s="152" t="s">
        <v>153</v>
      </c>
      <c r="E187" s="27" t="s">
        <v>53</v>
      </c>
      <c r="F187" s="154" t="s">
        <v>132</v>
      </c>
      <c r="G187" s="149">
        <v>12</v>
      </c>
      <c r="H187" s="28"/>
      <c r="I187" s="28">
        <v>480</v>
      </c>
      <c r="J187" s="29">
        <v>10</v>
      </c>
      <c r="K187" s="30">
        <v>4</v>
      </c>
      <c r="L187" s="24">
        <v>0</v>
      </c>
      <c r="M187" s="9"/>
      <c r="N187" s="24">
        <v>3.125</v>
      </c>
      <c r="O187" s="25">
        <v>6</v>
      </c>
      <c r="P187" s="26">
        <v>8</v>
      </c>
      <c r="Q187" s="152" t="s">
        <v>131</v>
      </c>
      <c r="R187" s="27" t="s">
        <v>46</v>
      </c>
      <c r="S187" s="154" t="s">
        <v>156</v>
      </c>
      <c r="T187" s="149">
        <v>10</v>
      </c>
      <c r="U187" s="28">
        <v>420</v>
      </c>
      <c r="V187" s="28"/>
      <c r="W187" s="29">
        <v>10</v>
      </c>
      <c r="X187" s="30">
        <v>2</v>
      </c>
      <c r="Y187" s="139">
        <v>-3.125</v>
      </c>
      <c r="Z187" s="84" t="str">
        <f>C187&amp;"+"&amp;J187</f>
        <v>8+10</v>
      </c>
      <c r="AA187" s="85">
        <f>IF(AND(H187&gt;0,H187&lt;1),2*H187,MATCH(A187,{-40000,-0.4999999999,0.5,40000},1)-1)</f>
        <v>1</v>
      </c>
      <c r="AB187" s="81">
        <f>IF(AND(I187&gt;0,I187&lt;1),2*I187,MATCH(L187,{-40000,-0.4999999999,0.5,40000},1)-1)</f>
        <v>1</v>
      </c>
      <c r="AC187" s="84" t="str">
        <f>P187&amp;"+"&amp;W187</f>
        <v>8+10</v>
      </c>
      <c r="AD187" s="85">
        <f>IF(AND(U187&gt;0,U187&lt;1),2*U187,MATCH(N187,{-40000,-0.4999999999,0.5,40000},1)-1)</f>
        <v>2</v>
      </c>
      <c r="AE187" s="81">
        <f>IF(AND(V187&gt;0,V187&lt;1),2*V187,MATCH(Y187,{-40000,-0.4999999999,0.5,40000},1)-1)</f>
        <v>0</v>
      </c>
      <c r="AF187" s="55"/>
    </row>
    <row r="188" spans="1:32" ht="16.5" customHeight="1">
      <c r="A188" s="24">
        <v>0</v>
      </c>
      <c r="B188" s="25">
        <v>4</v>
      </c>
      <c r="C188" s="26">
        <v>3</v>
      </c>
      <c r="D188" s="153" t="s">
        <v>153</v>
      </c>
      <c r="E188" s="27" t="s">
        <v>53</v>
      </c>
      <c r="F188" s="154" t="s">
        <v>132</v>
      </c>
      <c r="G188" s="149">
        <v>12</v>
      </c>
      <c r="H188" s="28"/>
      <c r="I188" s="28">
        <v>480</v>
      </c>
      <c r="J188" s="29">
        <v>7</v>
      </c>
      <c r="K188" s="30">
        <v>4</v>
      </c>
      <c r="L188" s="24">
        <v>0</v>
      </c>
      <c r="M188" s="9"/>
      <c r="N188" s="24">
        <v>-6.875</v>
      </c>
      <c r="O188" s="25">
        <v>1</v>
      </c>
      <c r="P188" s="26">
        <v>3</v>
      </c>
      <c r="Q188" s="153" t="s">
        <v>131</v>
      </c>
      <c r="R188" s="27" t="s">
        <v>46</v>
      </c>
      <c r="S188" s="151" t="s">
        <v>330</v>
      </c>
      <c r="T188" s="149">
        <v>9</v>
      </c>
      <c r="U188" s="28"/>
      <c r="V188" s="28">
        <v>50</v>
      </c>
      <c r="W188" s="29">
        <v>7</v>
      </c>
      <c r="X188" s="30">
        <v>7</v>
      </c>
      <c r="Y188" s="139">
        <v>6.875</v>
      </c>
      <c r="Z188" s="86" t="str">
        <f>C188&amp;"+"&amp;J188</f>
        <v>3+7</v>
      </c>
      <c r="AA188" s="87">
        <f>IF(AND(H188&gt;0,H188&lt;1),2*H188,MATCH(A188,{-40000,-0.4999999999,0.5,40000},1)-1)</f>
        <v>1</v>
      </c>
      <c r="AB188" s="82">
        <f>IF(AND(I188&gt;0,I188&lt;1),2*I188,MATCH(L188,{-40000,-0.4999999999,0.5,40000},1)-1)</f>
        <v>1</v>
      </c>
      <c r="AC188" s="86" t="str">
        <f>P188&amp;"+"&amp;W188</f>
        <v>3+7</v>
      </c>
      <c r="AD188" s="87">
        <f>IF(AND(U188&gt;0,U188&lt;1),2*U188,MATCH(N188,{-40000,-0.4999999999,0.5,40000},1)-1)</f>
        <v>0</v>
      </c>
      <c r="AE188" s="82">
        <f>IF(AND(V188&gt;0,V188&lt;1),2*V188,MATCH(Y188,{-40000,-0.4999999999,0.5,40000},1)-1)</f>
        <v>2</v>
      </c>
      <c r="AF188" s="55"/>
    </row>
    <row r="189" spans="1:32" ht="16.5" customHeight="1">
      <c r="A189" s="24">
        <v>-10.5</v>
      </c>
      <c r="B189" s="25">
        <v>0</v>
      </c>
      <c r="C189" s="140">
        <v>6</v>
      </c>
      <c r="D189" s="152" t="s">
        <v>359</v>
      </c>
      <c r="E189" s="27" t="s">
        <v>53</v>
      </c>
      <c r="F189" s="151" t="s">
        <v>343</v>
      </c>
      <c r="G189" s="149">
        <v>12</v>
      </c>
      <c r="H189" s="28"/>
      <c r="I189" s="28">
        <v>980</v>
      </c>
      <c r="J189" s="141">
        <v>1</v>
      </c>
      <c r="K189" s="142">
        <v>8</v>
      </c>
      <c r="L189" s="143">
        <v>10.5</v>
      </c>
      <c r="M189" s="144"/>
      <c r="N189" s="143">
        <v>3.125</v>
      </c>
      <c r="O189" s="145">
        <v>6</v>
      </c>
      <c r="P189" s="140">
        <v>6</v>
      </c>
      <c r="Q189" s="152" t="s">
        <v>131</v>
      </c>
      <c r="R189" s="27" t="s">
        <v>46</v>
      </c>
      <c r="S189" s="154" t="s">
        <v>156</v>
      </c>
      <c r="T189" s="149">
        <v>10</v>
      </c>
      <c r="U189" s="28">
        <v>420</v>
      </c>
      <c r="V189" s="28"/>
      <c r="W189" s="141">
        <v>1</v>
      </c>
      <c r="X189" s="30">
        <v>2</v>
      </c>
      <c r="Y189" s="139">
        <v>-3.125</v>
      </c>
      <c r="Z189" s="86" t="str">
        <f>C189&amp;"+"&amp;J189</f>
        <v>6+1</v>
      </c>
      <c r="AA189" s="87">
        <f>IF(AND(H189&gt;0,H189&lt;1),2*H189,MATCH(A189,{-40000,-0.4999999999,0.5,40000},1)-1)</f>
        <v>0</v>
      </c>
      <c r="AB189" s="82">
        <f>IF(AND(I189&gt;0,I189&lt;1),2*I189,MATCH(L189,{-40000,-0.4999999999,0.5,40000},1)-1)</f>
        <v>2</v>
      </c>
      <c r="AC189" s="86" t="str">
        <f>P189&amp;"+"&amp;W189</f>
        <v>6+1</v>
      </c>
      <c r="AD189" s="87">
        <f>IF(AND(U189&gt;0,U189&lt;1),2*U189,MATCH(N189,{-40000,-0.4999999999,0.5,40000},1)-1)</f>
        <v>2</v>
      </c>
      <c r="AE189" s="82">
        <f>IF(AND(V189&gt;0,V189&lt;1),2*V189,MATCH(Y189,{-40000,-0.4999999999,0.5,40000},1)-1)</f>
        <v>0</v>
      </c>
      <c r="AF189" s="55"/>
    </row>
    <row r="190" spans="1:32" ht="16.5" customHeight="1">
      <c r="A190" s="24">
        <v>0</v>
      </c>
      <c r="B190" s="25">
        <v>4</v>
      </c>
      <c r="C190" s="26">
        <v>5</v>
      </c>
      <c r="D190" s="152" t="s">
        <v>153</v>
      </c>
      <c r="E190" s="146" t="s">
        <v>53</v>
      </c>
      <c r="F190" s="154" t="s">
        <v>132</v>
      </c>
      <c r="G190" s="149">
        <v>12</v>
      </c>
      <c r="H190" s="28"/>
      <c r="I190" s="28">
        <v>480</v>
      </c>
      <c r="J190" s="29">
        <v>2</v>
      </c>
      <c r="K190" s="30">
        <v>4</v>
      </c>
      <c r="L190" s="24">
        <v>0</v>
      </c>
      <c r="M190" s="9"/>
      <c r="N190" s="24">
        <v>3.125</v>
      </c>
      <c r="O190" s="25">
        <v>6</v>
      </c>
      <c r="P190" s="26">
        <v>5</v>
      </c>
      <c r="Q190" s="152" t="s">
        <v>131</v>
      </c>
      <c r="R190" s="146" t="s">
        <v>46</v>
      </c>
      <c r="S190" s="151" t="s">
        <v>330</v>
      </c>
      <c r="T190" s="149">
        <v>10</v>
      </c>
      <c r="U190" s="28">
        <v>420</v>
      </c>
      <c r="V190" s="28"/>
      <c r="W190" s="29">
        <v>2</v>
      </c>
      <c r="X190" s="30">
        <v>2</v>
      </c>
      <c r="Y190" s="139">
        <v>-3.125</v>
      </c>
      <c r="Z190" s="86" t="str">
        <f>C190&amp;"+"&amp;J190</f>
        <v>5+2</v>
      </c>
      <c r="AA190" s="87">
        <f>IF(AND(H190&gt;0,H190&lt;1),2*H190,MATCH(A190,{-40000,-0.4999999999,0.5,40000},1)-1)</f>
        <v>1</v>
      </c>
      <c r="AB190" s="82">
        <f>IF(AND(I190&gt;0,I190&lt;1),2*I190,MATCH(L190,{-40000,-0.4999999999,0.5,40000},1)-1)</f>
        <v>1</v>
      </c>
      <c r="AC190" s="86" t="str">
        <f>P190&amp;"+"&amp;W190</f>
        <v>5+2</v>
      </c>
      <c r="AD190" s="87">
        <f>IF(AND(U190&gt;0,U190&lt;1),2*U190,MATCH(N190,{-40000,-0.4999999999,0.5,40000},1)-1)</f>
        <v>2</v>
      </c>
      <c r="AE190" s="82">
        <f>IF(AND(V190&gt;0,V190&lt;1),2*V190,MATCH(Y190,{-40000,-0.4999999999,0.5,40000},1)-1)</f>
        <v>0</v>
      </c>
      <c r="AF190" s="55"/>
    </row>
    <row r="191" spans="1:32" ht="16.5" customHeight="1">
      <c r="A191" s="24">
        <v>10.5</v>
      </c>
      <c r="B191" s="25">
        <v>8</v>
      </c>
      <c r="C191" s="26">
        <v>4</v>
      </c>
      <c r="D191" s="152" t="s">
        <v>361</v>
      </c>
      <c r="E191" s="27" t="s">
        <v>54</v>
      </c>
      <c r="F191" s="154" t="s">
        <v>360</v>
      </c>
      <c r="G191" s="149">
        <v>6</v>
      </c>
      <c r="H191" s="28">
        <v>100</v>
      </c>
      <c r="I191" s="28"/>
      <c r="J191" s="29">
        <v>9</v>
      </c>
      <c r="K191" s="30">
        <v>0</v>
      </c>
      <c r="L191" s="24">
        <v>-10.5</v>
      </c>
      <c r="M191" s="9"/>
      <c r="N191" s="24">
        <v>-6.875</v>
      </c>
      <c r="O191" s="25">
        <v>1</v>
      </c>
      <c r="P191" s="26">
        <v>4</v>
      </c>
      <c r="Q191" s="152" t="s">
        <v>229</v>
      </c>
      <c r="R191" s="27" t="s">
        <v>52</v>
      </c>
      <c r="S191" s="154" t="s">
        <v>311</v>
      </c>
      <c r="T191" s="149">
        <v>8</v>
      </c>
      <c r="U191" s="28"/>
      <c r="V191" s="28">
        <v>50</v>
      </c>
      <c r="W191" s="29">
        <v>9</v>
      </c>
      <c r="X191" s="30">
        <v>7</v>
      </c>
      <c r="Y191" s="139">
        <v>6.875</v>
      </c>
      <c r="Z191" s="88" t="str">
        <f>C191&amp;"+"&amp;J191</f>
        <v>4+9</v>
      </c>
      <c r="AA191" s="89">
        <f>IF(AND(H191&gt;0,H191&lt;1),2*H191,MATCH(A191,{-40000,-0.4999999999,0.5,40000},1)-1)</f>
        <v>2</v>
      </c>
      <c r="AB191" s="83">
        <f>IF(AND(I191&gt;0,I191&lt;1),2*I191,MATCH(L191,{-40000,-0.4999999999,0.5,40000},1)-1)</f>
        <v>0</v>
      </c>
      <c r="AC191" s="88" t="str">
        <f>P191&amp;"+"&amp;W191</f>
        <v>4+9</v>
      </c>
      <c r="AD191" s="89">
        <f>IF(AND(U191&gt;0,U191&lt;1),2*U191,MATCH(N191,{-40000,-0.4999999999,0.5,40000},1)-1)</f>
        <v>0</v>
      </c>
      <c r="AE191" s="83">
        <f>IF(AND(V191&gt;0,V191&lt;1),2*V191,MATCH(Y191,{-40000,-0.4999999999,0.5,40000},1)-1)</f>
        <v>2</v>
      </c>
      <c r="AF191" s="55"/>
    </row>
    <row r="192" spans="1:26" s="55" customFormat="1" ht="13.5" customHeight="1">
      <c r="A192" s="10"/>
      <c r="B192" s="10"/>
      <c r="C192" s="31"/>
      <c r="D192" s="10"/>
      <c r="E192" s="10"/>
      <c r="F192" s="10"/>
      <c r="G192" s="10"/>
      <c r="H192" s="10"/>
      <c r="I192" s="10"/>
      <c r="J192" s="31"/>
      <c r="K192" s="10"/>
      <c r="L192" s="10"/>
      <c r="M192" s="15"/>
      <c r="N192" s="10"/>
      <c r="O192" s="10"/>
      <c r="P192" s="31"/>
      <c r="Q192" s="10"/>
      <c r="R192" s="10"/>
      <c r="S192" s="10"/>
      <c r="T192" s="10"/>
      <c r="U192" s="10"/>
      <c r="V192" s="10"/>
      <c r="W192" s="31"/>
      <c r="X192" s="10"/>
      <c r="Y192" s="10"/>
      <c r="Z192" s="148"/>
    </row>
    <row r="193" spans="1:26" s="55" customFormat="1" ht="15">
      <c r="A193" s="2"/>
      <c r="B193" s="3" t="s">
        <v>2</v>
      </c>
      <c r="C193" s="4"/>
      <c r="D193" s="3"/>
      <c r="E193" s="5" t="s">
        <v>57</v>
      </c>
      <c r="F193" s="1"/>
      <c r="G193" s="1"/>
      <c r="H193" s="6" t="s">
        <v>4</v>
      </c>
      <c r="I193" s="6"/>
      <c r="J193" s="7" t="s">
        <v>5</v>
      </c>
      <c r="K193" s="7"/>
      <c r="L193" s="8"/>
      <c r="M193" s="9">
        <v>150</v>
      </c>
      <c r="N193" s="2"/>
      <c r="O193" s="3" t="s">
        <v>2</v>
      </c>
      <c r="P193" s="4"/>
      <c r="Q193" s="3"/>
      <c r="R193" s="5" t="s">
        <v>58</v>
      </c>
      <c r="S193" s="1"/>
      <c r="T193" s="1"/>
      <c r="U193" s="6" t="s">
        <v>4</v>
      </c>
      <c r="V193" s="6"/>
      <c r="W193" s="7" t="s">
        <v>0</v>
      </c>
      <c r="X193" s="7"/>
      <c r="Y193" s="8"/>
      <c r="Z193" s="148"/>
    </row>
    <row r="194" spans="1:26" s="55" customFormat="1" ht="12.75">
      <c r="A194" s="11"/>
      <c r="B194" s="11"/>
      <c r="C194" s="12"/>
      <c r="D194" s="13"/>
      <c r="E194" s="13"/>
      <c r="F194" s="13"/>
      <c r="G194" s="13"/>
      <c r="H194" s="14" t="s">
        <v>7</v>
      </c>
      <c r="I194" s="14"/>
      <c r="J194" s="7" t="s">
        <v>8</v>
      </c>
      <c r="K194" s="7"/>
      <c r="L194" s="8"/>
      <c r="M194" s="9">
        <v>150</v>
      </c>
      <c r="N194" s="11"/>
      <c r="O194" s="11"/>
      <c r="P194" s="12"/>
      <c r="Q194" s="13"/>
      <c r="R194" s="13"/>
      <c r="S194" s="13"/>
      <c r="T194" s="13"/>
      <c r="U194" s="14" t="s">
        <v>7</v>
      </c>
      <c r="V194" s="14"/>
      <c r="W194" s="7" t="s">
        <v>9</v>
      </c>
      <c r="X194" s="7"/>
      <c r="Y194" s="8"/>
      <c r="Z194" s="148"/>
    </row>
    <row r="195" spans="1:26" s="55" customFormat="1" ht="4.5" customHeight="1">
      <c r="A195" s="97"/>
      <c r="B195" s="98"/>
      <c r="C195" s="99"/>
      <c r="D195" s="100"/>
      <c r="E195" s="101"/>
      <c r="F195" s="102"/>
      <c r="G195" s="102"/>
      <c r="H195" s="103"/>
      <c r="I195" s="103"/>
      <c r="J195" s="99"/>
      <c r="K195" s="98"/>
      <c r="L195" s="104"/>
      <c r="M195" s="105"/>
      <c r="N195" s="97"/>
      <c r="O195" s="98"/>
      <c r="P195" s="99"/>
      <c r="Q195" s="100"/>
      <c r="R195" s="101"/>
      <c r="S195" s="102"/>
      <c r="T195" s="102"/>
      <c r="U195" s="103"/>
      <c r="V195" s="103"/>
      <c r="W195" s="99"/>
      <c r="X195" s="98"/>
      <c r="Y195" s="104"/>
      <c r="Z195" s="148"/>
    </row>
    <row r="196" spans="1:26" s="55" customFormat="1" ht="12.75" customHeight="1">
      <c r="A196" s="106"/>
      <c r="B196" s="107"/>
      <c r="C196" s="108"/>
      <c r="D196" s="109"/>
      <c r="E196" s="110" t="s">
        <v>48</v>
      </c>
      <c r="F196" s="111" t="s">
        <v>8</v>
      </c>
      <c r="G196" s="111"/>
      <c r="H196" s="59"/>
      <c r="I196" s="112"/>
      <c r="J196" s="68"/>
      <c r="K196" s="69"/>
      <c r="L196" s="70"/>
      <c r="M196" s="113"/>
      <c r="N196" s="106"/>
      <c r="O196" s="107"/>
      <c r="P196" s="108"/>
      <c r="Q196" s="109"/>
      <c r="R196" s="110" t="s">
        <v>48</v>
      </c>
      <c r="S196" s="111" t="s">
        <v>264</v>
      </c>
      <c r="T196" s="111"/>
      <c r="U196" s="59"/>
      <c r="V196" s="112"/>
      <c r="W196" s="68"/>
      <c r="X196" s="69"/>
      <c r="Y196" s="70"/>
      <c r="Z196" s="148"/>
    </row>
    <row r="197" spans="1:26" s="55" customFormat="1" ht="12.75" customHeight="1">
      <c r="A197" s="106"/>
      <c r="B197" s="107"/>
      <c r="C197" s="108"/>
      <c r="D197" s="109"/>
      <c r="E197" s="114" t="s">
        <v>49</v>
      </c>
      <c r="F197" s="111" t="s">
        <v>372</v>
      </c>
      <c r="G197" s="111"/>
      <c r="H197" s="115"/>
      <c r="I197" s="112"/>
      <c r="J197" s="71"/>
      <c r="K197" s="72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7" s="73"/>
      <c r="M197" s="113"/>
      <c r="N197" s="106"/>
      <c r="O197" s="107"/>
      <c r="P197" s="108"/>
      <c r="Q197" s="109"/>
      <c r="R197" s="114" t="s">
        <v>49</v>
      </c>
      <c r="S197" s="111" t="s">
        <v>387</v>
      </c>
      <c r="T197" s="111"/>
      <c r="U197" s="115"/>
      <c r="V197" s="112"/>
      <c r="W197" s="71"/>
      <c r="X197" s="72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18.1</v>
      </c>
      <c r="Y197" s="73"/>
      <c r="Z197" s="148"/>
    </row>
    <row r="198" spans="1:26" s="55" customFormat="1" ht="12.75" customHeight="1">
      <c r="A198" s="106"/>
      <c r="B198" s="107"/>
      <c r="C198" s="108"/>
      <c r="D198" s="109"/>
      <c r="E198" s="114" t="s">
        <v>50</v>
      </c>
      <c r="F198" s="111" t="s">
        <v>373</v>
      </c>
      <c r="G198" s="111"/>
      <c r="H198" s="59"/>
      <c r="I198" s="112"/>
      <c r="J198" s="74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7.1</v>
      </c>
      <c r="K198" s="72" t="str">
        <f>IF(K197="","","+")</f>
        <v>+</v>
      </c>
      <c r="L198" s="75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15.1</v>
      </c>
      <c r="M198" s="113"/>
      <c r="N198" s="106"/>
      <c r="O198" s="107"/>
      <c r="P198" s="108"/>
      <c r="Q198" s="109"/>
      <c r="R198" s="114" t="s">
        <v>50</v>
      </c>
      <c r="S198" s="111" t="s">
        <v>388</v>
      </c>
      <c r="T198" s="111"/>
      <c r="U198" s="59"/>
      <c r="V198" s="112"/>
      <c r="W198" s="74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5.1</v>
      </c>
      <c r="X198" s="72" t="str">
        <f>IF(X197="","","+")</f>
        <v>+</v>
      </c>
      <c r="Y198" s="75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7.1</v>
      </c>
      <c r="Z198" s="148"/>
    </row>
    <row r="199" spans="1:26" s="55" customFormat="1" ht="12.75" customHeight="1">
      <c r="A199" s="106"/>
      <c r="B199" s="107"/>
      <c r="C199" s="108"/>
      <c r="D199" s="109"/>
      <c r="E199" s="110" t="s">
        <v>51</v>
      </c>
      <c r="F199" s="111" t="s">
        <v>241</v>
      </c>
      <c r="G199" s="111"/>
      <c r="H199" s="59"/>
      <c r="I199" s="112"/>
      <c r="J199" s="71"/>
      <c r="K199" s="72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8.1</v>
      </c>
      <c r="L199" s="73"/>
      <c r="M199" s="113"/>
      <c r="N199" s="106"/>
      <c r="O199" s="107"/>
      <c r="P199" s="108"/>
      <c r="Q199" s="109"/>
      <c r="R199" s="110" t="s">
        <v>51</v>
      </c>
      <c r="S199" s="111" t="s">
        <v>389</v>
      </c>
      <c r="T199" s="111"/>
      <c r="U199" s="59"/>
      <c r="V199" s="112"/>
      <c r="W199" s="71"/>
      <c r="X199" s="72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10.1</v>
      </c>
      <c r="Y199" s="73"/>
      <c r="Z199" s="148"/>
    </row>
    <row r="200" spans="1:26" s="55" customFormat="1" ht="12.75" customHeight="1">
      <c r="A200" s="116" t="s">
        <v>48</v>
      </c>
      <c r="B200" s="117" t="s">
        <v>380</v>
      </c>
      <c r="C200" s="108"/>
      <c r="D200" s="109"/>
      <c r="E200" s="118"/>
      <c r="F200" s="59"/>
      <c r="G200" s="110" t="s">
        <v>48</v>
      </c>
      <c r="H200" s="119" t="s">
        <v>374</v>
      </c>
      <c r="J200" s="59"/>
      <c r="K200" s="115"/>
      <c r="L200" s="60"/>
      <c r="M200" s="113"/>
      <c r="N200" s="116" t="s">
        <v>48</v>
      </c>
      <c r="O200" s="117" t="s">
        <v>395</v>
      </c>
      <c r="P200" s="108"/>
      <c r="Q200" s="109"/>
      <c r="R200" s="118"/>
      <c r="S200" s="59"/>
      <c r="T200" s="110" t="s">
        <v>48</v>
      </c>
      <c r="U200" s="119" t="s">
        <v>298</v>
      </c>
      <c r="W200" s="59"/>
      <c r="X200" s="115"/>
      <c r="Y200" s="60"/>
      <c r="Z200" s="148"/>
    </row>
    <row r="201" spans="1:26" s="55" customFormat="1" ht="12.75" customHeight="1">
      <c r="A201" s="120" t="s">
        <v>49</v>
      </c>
      <c r="B201" s="117" t="s">
        <v>271</v>
      </c>
      <c r="C201" s="121"/>
      <c r="D201" s="109"/>
      <c r="E201" s="118"/>
      <c r="F201" s="122"/>
      <c r="G201" s="114" t="s">
        <v>49</v>
      </c>
      <c r="H201" s="119" t="s">
        <v>8</v>
      </c>
      <c r="J201" s="59"/>
      <c r="K201" s="115"/>
      <c r="L201" s="60"/>
      <c r="M201" s="113"/>
      <c r="N201" s="120" t="s">
        <v>49</v>
      </c>
      <c r="O201" s="117" t="s">
        <v>396</v>
      </c>
      <c r="P201" s="121"/>
      <c r="Q201" s="109"/>
      <c r="R201" s="118"/>
      <c r="S201" s="122"/>
      <c r="T201" s="114" t="s">
        <v>49</v>
      </c>
      <c r="U201" s="166" t="s">
        <v>322</v>
      </c>
      <c r="W201" s="59"/>
      <c r="X201" s="115"/>
      <c r="Y201" s="60"/>
      <c r="Z201" s="148"/>
    </row>
    <row r="202" spans="1:26" s="55" customFormat="1" ht="12.75" customHeight="1">
      <c r="A202" s="120" t="s">
        <v>50</v>
      </c>
      <c r="B202" s="117" t="s">
        <v>145</v>
      </c>
      <c r="C202" s="108"/>
      <c r="D202" s="109"/>
      <c r="E202" s="118"/>
      <c r="F202" s="122"/>
      <c r="G202" s="114" t="s">
        <v>50</v>
      </c>
      <c r="H202" s="119" t="s">
        <v>375</v>
      </c>
      <c r="J202" s="59"/>
      <c r="K202" s="59"/>
      <c r="L202" s="60"/>
      <c r="M202" s="113"/>
      <c r="N202" s="120" t="s">
        <v>50</v>
      </c>
      <c r="O202" s="167" t="s">
        <v>362</v>
      </c>
      <c r="P202" s="108"/>
      <c r="Q202" s="109"/>
      <c r="R202" s="118"/>
      <c r="S202" s="122"/>
      <c r="T202" s="114" t="s">
        <v>50</v>
      </c>
      <c r="U202" s="119" t="s">
        <v>390</v>
      </c>
      <c r="W202" s="59"/>
      <c r="X202" s="59"/>
      <c r="Y202" s="60"/>
      <c r="Z202" s="148"/>
    </row>
    <row r="203" spans="1:26" s="55" customFormat="1" ht="12.75" customHeight="1">
      <c r="A203" s="116" t="s">
        <v>51</v>
      </c>
      <c r="B203" s="117" t="s">
        <v>381</v>
      </c>
      <c r="C203" s="121"/>
      <c r="D203" s="109"/>
      <c r="E203" s="118"/>
      <c r="F203" s="59"/>
      <c r="G203" s="110" t="s">
        <v>51</v>
      </c>
      <c r="H203" s="119" t="s">
        <v>257</v>
      </c>
      <c r="J203" s="59"/>
      <c r="K203" s="61" t="s">
        <v>55</v>
      </c>
      <c r="L203" s="60"/>
      <c r="M203" s="113"/>
      <c r="N203" s="116" t="s">
        <v>51</v>
      </c>
      <c r="O203" s="117" t="s">
        <v>397</v>
      </c>
      <c r="P203" s="121"/>
      <c r="Q203" s="109"/>
      <c r="R203" s="118"/>
      <c r="S203" s="59"/>
      <c r="T203" s="110" t="s">
        <v>51</v>
      </c>
      <c r="U203" s="119" t="s">
        <v>391</v>
      </c>
      <c r="W203" s="59"/>
      <c r="X203" s="61" t="s">
        <v>55</v>
      </c>
      <c r="Y203" s="60"/>
      <c r="Z203" s="148"/>
    </row>
    <row r="204" spans="1:26" s="55" customFormat="1" ht="12.75" customHeight="1">
      <c r="A204" s="123"/>
      <c r="B204" s="121"/>
      <c r="C204" s="121"/>
      <c r="D204" s="109"/>
      <c r="E204" s="110" t="s">
        <v>48</v>
      </c>
      <c r="F204" s="111" t="s">
        <v>376</v>
      </c>
      <c r="G204" s="111"/>
      <c r="H204" s="59"/>
      <c r="I204" s="124"/>
      <c r="J204" s="62" t="s">
        <v>52</v>
      </c>
      <c r="K204" s="164" t="s">
        <v>457</v>
      </c>
      <c r="L204" s="60"/>
      <c r="M204" s="113"/>
      <c r="N204" s="123"/>
      <c r="O204" s="121"/>
      <c r="P204" s="121"/>
      <c r="Q204" s="109"/>
      <c r="R204" s="110" t="s">
        <v>48</v>
      </c>
      <c r="S204" s="111" t="s">
        <v>392</v>
      </c>
      <c r="T204" s="111"/>
      <c r="U204" s="59"/>
      <c r="V204" s="124"/>
      <c r="W204" s="62" t="s">
        <v>52</v>
      </c>
      <c r="X204" s="164" t="s">
        <v>460</v>
      </c>
      <c r="Y204" s="60"/>
      <c r="Z204" s="148"/>
    </row>
    <row r="205" spans="1:26" s="55" customFormat="1" ht="12.75" customHeight="1">
      <c r="A205" s="106"/>
      <c r="B205" s="63" t="s">
        <v>56</v>
      </c>
      <c r="C205" s="108"/>
      <c r="D205" s="109"/>
      <c r="E205" s="114" t="s">
        <v>49</v>
      </c>
      <c r="F205" s="111" t="s">
        <v>377</v>
      </c>
      <c r="G205" s="111"/>
      <c r="H205" s="59"/>
      <c r="I205" s="112"/>
      <c r="J205" s="62" t="s">
        <v>46</v>
      </c>
      <c r="K205" s="165" t="s">
        <v>457</v>
      </c>
      <c r="L205" s="60"/>
      <c r="M205" s="113"/>
      <c r="N205" s="106"/>
      <c r="O205" s="63" t="s">
        <v>56</v>
      </c>
      <c r="P205" s="108"/>
      <c r="Q205" s="109"/>
      <c r="R205" s="114" t="s">
        <v>49</v>
      </c>
      <c r="S205" s="111" t="s">
        <v>393</v>
      </c>
      <c r="T205" s="111"/>
      <c r="U205" s="59"/>
      <c r="V205" s="112"/>
      <c r="W205" s="62" t="s">
        <v>46</v>
      </c>
      <c r="X205" s="165" t="s">
        <v>460</v>
      </c>
      <c r="Y205" s="60"/>
      <c r="Z205" s="148"/>
    </row>
    <row r="206" spans="1:26" s="55" customFormat="1" ht="12.75" customHeight="1">
      <c r="A206" s="106"/>
      <c r="B206" s="63" t="s">
        <v>459</v>
      </c>
      <c r="C206" s="108"/>
      <c r="D206" s="109"/>
      <c r="E206" s="114" t="s">
        <v>50</v>
      </c>
      <c r="F206" s="111" t="s">
        <v>378</v>
      </c>
      <c r="G206" s="111"/>
      <c r="H206" s="115"/>
      <c r="I206" s="112"/>
      <c r="J206" s="62" t="s">
        <v>54</v>
      </c>
      <c r="K206" s="165" t="s">
        <v>458</v>
      </c>
      <c r="L206" s="60"/>
      <c r="M206" s="113"/>
      <c r="N206" s="106"/>
      <c r="O206" s="63" t="s">
        <v>462</v>
      </c>
      <c r="P206" s="108"/>
      <c r="Q206" s="109"/>
      <c r="R206" s="114" t="s">
        <v>50</v>
      </c>
      <c r="S206" s="111" t="s">
        <v>394</v>
      </c>
      <c r="T206" s="111"/>
      <c r="U206" s="115"/>
      <c r="V206" s="112"/>
      <c r="W206" s="62" t="s">
        <v>54</v>
      </c>
      <c r="X206" s="165" t="s">
        <v>461</v>
      </c>
      <c r="Y206" s="60"/>
      <c r="Z206" s="148"/>
    </row>
    <row r="207" spans="1:26" s="55" customFormat="1" ht="12.75" customHeight="1">
      <c r="A207" s="125"/>
      <c r="B207" s="64"/>
      <c r="C207" s="64"/>
      <c r="D207" s="109"/>
      <c r="E207" s="110" t="s">
        <v>51</v>
      </c>
      <c r="F207" s="117" t="s">
        <v>379</v>
      </c>
      <c r="G207" s="117"/>
      <c r="H207" s="64"/>
      <c r="I207" s="64"/>
      <c r="J207" s="65" t="s">
        <v>53</v>
      </c>
      <c r="K207" s="165" t="s">
        <v>458</v>
      </c>
      <c r="L207" s="66"/>
      <c r="M207" s="126"/>
      <c r="N207" s="125"/>
      <c r="O207" s="64"/>
      <c r="P207" s="64"/>
      <c r="Q207" s="109"/>
      <c r="R207" s="110" t="s">
        <v>51</v>
      </c>
      <c r="S207" s="167" t="s">
        <v>362</v>
      </c>
      <c r="T207" s="117"/>
      <c r="U207" s="64"/>
      <c r="V207" s="64"/>
      <c r="W207" s="65" t="s">
        <v>53</v>
      </c>
      <c r="X207" s="165" t="s">
        <v>461</v>
      </c>
      <c r="Y207" s="66"/>
      <c r="Z207" s="148"/>
    </row>
    <row r="208" spans="1:32" ht="4.5" customHeight="1">
      <c r="A208" s="127"/>
      <c r="B208" s="128"/>
      <c r="C208" s="129"/>
      <c r="D208" s="130"/>
      <c r="E208" s="131"/>
      <c r="F208" s="132"/>
      <c r="G208" s="132"/>
      <c r="H208" s="133"/>
      <c r="I208" s="133"/>
      <c r="J208" s="129"/>
      <c r="K208" s="128"/>
      <c r="L208" s="134"/>
      <c r="M208" s="135"/>
      <c r="N208" s="127"/>
      <c r="O208" s="128"/>
      <c r="P208" s="129"/>
      <c r="Q208" s="130"/>
      <c r="R208" s="131"/>
      <c r="S208" s="132"/>
      <c r="T208" s="132"/>
      <c r="U208" s="133"/>
      <c r="V208" s="133"/>
      <c r="W208" s="129"/>
      <c r="X208" s="128"/>
      <c r="Y208" s="134"/>
      <c r="Z208" s="148"/>
      <c r="AA208" s="55"/>
      <c r="AB208" s="55"/>
      <c r="AC208" s="55"/>
      <c r="AD208" s="55"/>
      <c r="AE208" s="55"/>
      <c r="AF208" s="55"/>
    </row>
    <row r="209" spans="1:32" ht="14.25" customHeight="1">
      <c r="A209" s="16"/>
      <c r="B209" s="16" t="s">
        <v>10</v>
      </c>
      <c r="C209" s="17"/>
      <c r="D209" s="18" t="s">
        <v>11</v>
      </c>
      <c r="E209" s="18" t="s">
        <v>12</v>
      </c>
      <c r="F209" s="150" t="s">
        <v>70</v>
      </c>
      <c r="G209" s="18" t="s">
        <v>13</v>
      </c>
      <c r="H209" s="19" t="s">
        <v>14</v>
      </c>
      <c r="I209" s="20"/>
      <c r="J209" s="17" t="s">
        <v>15</v>
      </c>
      <c r="K209" s="18" t="s">
        <v>10</v>
      </c>
      <c r="L209" s="16" t="s">
        <v>16</v>
      </c>
      <c r="M209" s="9">
        <v>150</v>
      </c>
      <c r="N209" s="16"/>
      <c r="O209" s="16" t="s">
        <v>10</v>
      </c>
      <c r="P209" s="17"/>
      <c r="Q209" s="18" t="s">
        <v>11</v>
      </c>
      <c r="R209" s="18" t="s">
        <v>12</v>
      </c>
      <c r="S209" s="150" t="s">
        <v>70</v>
      </c>
      <c r="T209" s="18" t="s">
        <v>13</v>
      </c>
      <c r="U209" s="19" t="s">
        <v>14</v>
      </c>
      <c r="V209" s="20"/>
      <c r="W209" s="17" t="s">
        <v>15</v>
      </c>
      <c r="X209" s="18" t="s">
        <v>10</v>
      </c>
      <c r="Y209" s="136" t="s">
        <v>16</v>
      </c>
      <c r="Z209" s="159" t="s">
        <v>60</v>
      </c>
      <c r="AA209" s="160"/>
      <c r="AB209" s="156"/>
      <c r="AC209" s="161" t="s">
        <v>61</v>
      </c>
      <c r="AD209" s="157"/>
      <c r="AE209" s="158"/>
      <c r="AF209" s="55"/>
    </row>
    <row r="210" spans="1:32" ht="14.25" customHeight="1">
      <c r="A210" s="21" t="s">
        <v>16</v>
      </c>
      <c r="B210" s="94" t="s">
        <v>17</v>
      </c>
      <c r="C210" s="95" t="s">
        <v>18</v>
      </c>
      <c r="D210" s="96" t="s">
        <v>19</v>
      </c>
      <c r="E210" s="96" t="s">
        <v>20</v>
      </c>
      <c r="F210" s="96"/>
      <c r="G210" s="96"/>
      <c r="H210" s="23" t="s">
        <v>18</v>
      </c>
      <c r="I210" s="23" t="s">
        <v>15</v>
      </c>
      <c r="J210" s="22"/>
      <c r="K210" s="21" t="s">
        <v>17</v>
      </c>
      <c r="L210" s="21"/>
      <c r="M210" s="9">
        <v>150</v>
      </c>
      <c r="N210" s="21" t="s">
        <v>16</v>
      </c>
      <c r="O210" s="21" t="s">
        <v>17</v>
      </c>
      <c r="P210" s="22" t="s">
        <v>18</v>
      </c>
      <c r="Q210" s="137" t="s">
        <v>19</v>
      </c>
      <c r="R210" s="137" t="s">
        <v>20</v>
      </c>
      <c r="S210" s="137"/>
      <c r="T210" s="137"/>
      <c r="U210" s="23" t="s">
        <v>18</v>
      </c>
      <c r="V210" s="23" t="s">
        <v>15</v>
      </c>
      <c r="W210" s="22"/>
      <c r="X210" s="21" t="s">
        <v>17</v>
      </c>
      <c r="Y210" s="138"/>
      <c r="Z210" s="90" t="s">
        <v>59</v>
      </c>
      <c r="AA210" s="155" t="s">
        <v>64</v>
      </c>
      <c r="AB210" s="156"/>
      <c r="AC210" s="90" t="s">
        <v>59</v>
      </c>
      <c r="AD210" s="157" t="s">
        <v>64</v>
      </c>
      <c r="AE210" s="158"/>
      <c r="AF210" s="55"/>
    </row>
    <row r="211" spans="1:32" ht="16.5" customHeight="1">
      <c r="A211" s="24">
        <v>-0.75</v>
      </c>
      <c r="B211" s="25">
        <v>3</v>
      </c>
      <c r="C211" s="26">
        <v>2</v>
      </c>
      <c r="D211" s="152" t="s">
        <v>383</v>
      </c>
      <c r="E211" s="27" t="s">
        <v>54</v>
      </c>
      <c r="F211" s="154" t="s">
        <v>382</v>
      </c>
      <c r="G211" s="149">
        <v>12</v>
      </c>
      <c r="H211" s="28"/>
      <c r="I211" s="28">
        <v>480</v>
      </c>
      <c r="J211" s="29">
        <v>3</v>
      </c>
      <c r="K211" s="30">
        <v>5</v>
      </c>
      <c r="L211" s="24">
        <v>0.75</v>
      </c>
      <c r="M211" s="9"/>
      <c r="N211" s="24">
        <v>8.9375</v>
      </c>
      <c r="O211" s="25">
        <v>8</v>
      </c>
      <c r="P211" s="26">
        <v>2</v>
      </c>
      <c r="Q211" s="152" t="s">
        <v>327</v>
      </c>
      <c r="R211" s="27" t="s">
        <v>52</v>
      </c>
      <c r="S211" s="154" t="s">
        <v>280</v>
      </c>
      <c r="T211" s="149">
        <v>12</v>
      </c>
      <c r="U211" s="28">
        <v>1440</v>
      </c>
      <c r="V211" s="28"/>
      <c r="W211" s="29">
        <v>3</v>
      </c>
      <c r="X211" s="30">
        <v>0</v>
      </c>
      <c r="Y211" s="139">
        <v>-8.9375</v>
      </c>
      <c r="Z211" s="84" t="str">
        <f>C211&amp;"+"&amp;J211</f>
        <v>2+3</v>
      </c>
      <c r="AA211" s="85">
        <f>IF(AND(H211&gt;0,H211&lt;1),2*H211,MATCH(A211,{-40000,-0.4999999999,0.5,40000},1)-1)</f>
        <v>0</v>
      </c>
      <c r="AB211" s="81">
        <f>IF(AND(I211&gt;0,I211&lt;1),2*I211,MATCH(L211,{-40000,-0.4999999999,0.5,40000},1)-1)</f>
        <v>2</v>
      </c>
      <c r="AC211" s="84" t="str">
        <f>P211&amp;"+"&amp;W211</f>
        <v>2+3</v>
      </c>
      <c r="AD211" s="85">
        <f>IF(AND(U211&gt;0,U211&lt;1),2*U211,MATCH(N211,{-40000,-0.4999999999,0.5,40000},1)-1)</f>
        <v>2</v>
      </c>
      <c r="AE211" s="81">
        <f>IF(AND(V211&gt;0,V211&lt;1),2*V211,MATCH(Y211,{-40000,-0.4999999999,0.5,40000},1)-1)</f>
        <v>0</v>
      </c>
      <c r="AF211" s="55"/>
    </row>
    <row r="212" spans="1:32" ht="16.5" customHeight="1">
      <c r="A212" s="24">
        <v>14.125</v>
      </c>
      <c r="B212" s="25">
        <v>8</v>
      </c>
      <c r="C212" s="26">
        <v>5</v>
      </c>
      <c r="D212" s="153" t="s">
        <v>385</v>
      </c>
      <c r="E212" s="27" t="s">
        <v>52</v>
      </c>
      <c r="F212" s="151" t="s">
        <v>384</v>
      </c>
      <c r="G212" s="149">
        <v>11</v>
      </c>
      <c r="H212" s="28">
        <v>650</v>
      </c>
      <c r="I212" s="28"/>
      <c r="J212" s="29">
        <v>4</v>
      </c>
      <c r="K212" s="30">
        <v>0</v>
      </c>
      <c r="L212" s="24">
        <v>-14.125</v>
      </c>
      <c r="M212" s="9"/>
      <c r="N212" s="24">
        <v>-4.375</v>
      </c>
      <c r="O212" s="25">
        <v>2</v>
      </c>
      <c r="P212" s="26">
        <v>5</v>
      </c>
      <c r="Q212" s="153" t="s">
        <v>229</v>
      </c>
      <c r="R212" s="27" t="s">
        <v>52</v>
      </c>
      <c r="S212" s="151" t="s">
        <v>111</v>
      </c>
      <c r="T212" s="149">
        <v>11</v>
      </c>
      <c r="U212" s="28">
        <v>660</v>
      </c>
      <c r="V212" s="28"/>
      <c r="W212" s="29">
        <v>4</v>
      </c>
      <c r="X212" s="30">
        <v>6</v>
      </c>
      <c r="Y212" s="139">
        <v>4.375</v>
      </c>
      <c r="Z212" s="86" t="str">
        <f>C212&amp;"+"&amp;J212</f>
        <v>5+4</v>
      </c>
      <c r="AA212" s="87">
        <f>IF(AND(H212&gt;0,H212&lt;1),2*H212,MATCH(A212,{-40000,-0.4999999999,0.5,40000},1)-1)</f>
        <v>2</v>
      </c>
      <c r="AB212" s="82">
        <f>IF(AND(I212&gt;0,I212&lt;1),2*I212,MATCH(L212,{-40000,-0.4999999999,0.5,40000},1)-1)</f>
        <v>0</v>
      </c>
      <c r="AC212" s="86" t="str">
        <f>P212&amp;"+"&amp;W212</f>
        <v>5+4</v>
      </c>
      <c r="AD212" s="87">
        <f>IF(AND(U212&gt;0,U212&lt;1),2*U212,MATCH(N212,{-40000,-0.4999999999,0.5,40000},1)-1)</f>
        <v>0</v>
      </c>
      <c r="AE212" s="82">
        <f>IF(AND(V212&gt;0,V212&lt;1),2*V212,MATCH(Y212,{-40000,-0.4999999999,0.5,40000},1)-1)</f>
        <v>2</v>
      </c>
      <c r="AF212" s="55"/>
    </row>
    <row r="213" spans="1:32" ht="16.5" customHeight="1">
      <c r="A213" s="24">
        <v>0.125</v>
      </c>
      <c r="B213" s="25">
        <v>6</v>
      </c>
      <c r="C213" s="140">
        <v>9</v>
      </c>
      <c r="D213" s="152" t="s">
        <v>131</v>
      </c>
      <c r="E213" s="27" t="s">
        <v>54</v>
      </c>
      <c r="F213" s="154" t="s">
        <v>311</v>
      </c>
      <c r="G213" s="149">
        <v>11</v>
      </c>
      <c r="H213" s="28"/>
      <c r="I213" s="28">
        <v>450</v>
      </c>
      <c r="J213" s="141">
        <v>8</v>
      </c>
      <c r="K213" s="142">
        <v>2</v>
      </c>
      <c r="L213" s="143">
        <v>-0.125</v>
      </c>
      <c r="M213" s="144"/>
      <c r="N213" s="143">
        <v>-3.4375</v>
      </c>
      <c r="O213" s="145">
        <v>4</v>
      </c>
      <c r="P213" s="140">
        <v>9</v>
      </c>
      <c r="Q213" s="152" t="s">
        <v>229</v>
      </c>
      <c r="R213" s="27" t="s">
        <v>52</v>
      </c>
      <c r="S213" s="154" t="s">
        <v>280</v>
      </c>
      <c r="T213" s="149">
        <v>12</v>
      </c>
      <c r="U213" s="28">
        <v>690</v>
      </c>
      <c r="V213" s="28"/>
      <c r="W213" s="141">
        <v>8</v>
      </c>
      <c r="X213" s="30">
        <v>4</v>
      </c>
      <c r="Y213" s="139">
        <v>3.4375</v>
      </c>
      <c r="Z213" s="86" t="str">
        <f>C213&amp;"+"&amp;J213</f>
        <v>9+8</v>
      </c>
      <c r="AA213" s="87">
        <f>IF(AND(H213&gt;0,H213&lt;1),2*H213,MATCH(A213,{-40000,-0.4999999999,0.5,40000},1)-1)</f>
        <v>1</v>
      </c>
      <c r="AB213" s="82">
        <f>IF(AND(I213&gt;0,I213&lt;1),2*I213,MATCH(L213,{-40000,-0.4999999999,0.5,40000},1)-1)</f>
        <v>1</v>
      </c>
      <c r="AC213" s="86" t="str">
        <f>P213&amp;"+"&amp;W213</f>
        <v>9+8</v>
      </c>
      <c r="AD213" s="87">
        <f>IF(AND(U213&gt;0,U213&lt;1),2*U213,MATCH(N213,{-40000,-0.4999999999,0.5,40000},1)-1)</f>
        <v>0</v>
      </c>
      <c r="AE213" s="82">
        <f>IF(AND(V213&gt;0,V213&lt;1),2*V213,MATCH(Y213,{-40000,-0.4999999999,0.5,40000},1)-1)</f>
        <v>2</v>
      </c>
      <c r="AF213" s="55"/>
    </row>
    <row r="214" spans="1:32" ht="16.5" customHeight="1">
      <c r="A214" s="24">
        <v>-0.75</v>
      </c>
      <c r="B214" s="25">
        <v>3</v>
      </c>
      <c r="C214" s="26">
        <v>6</v>
      </c>
      <c r="D214" s="152" t="s">
        <v>383</v>
      </c>
      <c r="E214" s="146" t="s">
        <v>53</v>
      </c>
      <c r="F214" s="151" t="s">
        <v>189</v>
      </c>
      <c r="G214" s="149">
        <v>12</v>
      </c>
      <c r="H214" s="28"/>
      <c r="I214" s="28">
        <v>480</v>
      </c>
      <c r="J214" s="29">
        <v>7</v>
      </c>
      <c r="K214" s="30">
        <v>5</v>
      </c>
      <c r="L214" s="24">
        <v>0.75</v>
      </c>
      <c r="M214" s="9"/>
      <c r="N214" s="24">
        <v>-5.0625</v>
      </c>
      <c r="O214" s="25">
        <v>0</v>
      </c>
      <c r="P214" s="26">
        <v>6</v>
      </c>
      <c r="Q214" s="152" t="s">
        <v>229</v>
      </c>
      <c r="R214" s="146" t="s">
        <v>52</v>
      </c>
      <c r="S214" s="154" t="s">
        <v>280</v>
      </c>
      <c r="T214" s="149">
        <v>10</v>
      </c>
      <c r="U214" s="28">
        <v>630</v>
      </c>
      <c r="V214" s="28"/>
      <c r="W214" s="29">
        <v>7</v>
      </c>
      <c r="X214" s="30">
        <v>8</v>
      </c>
      <c r="Y214" s="139">
        <v>5.0625</v>
      </c>
      <c r="Z214" s="86" t="str">
        <f>C214&amp;"+"&amp;J214</f>
        <v>6+7</v>
      </c>
      <c r="AA214" s="87">
        <f>IF(AND(H214&gt;0,H214&lt;1),2*H214,MATCH(A214,{-40000,-0.4999999999,0.5,40000},1)-1)</f>
        <v>0</v>
      </c>
      <c r="AB214" s="82">
        <f>IF(AND(I214&gt;0,I214&lt;1),2*I214,MATCH(L214,{-40000,-0.4999999999,0.5,40000},1)-1)</f>
        <v>2</v>
      </c>
      <c r="AC214" s="86" t="str">
        <f>P214&amp;"+"&amp;W214</f>
        <v>6+7</v>
      </c>
      <c r="AD214" s="87">
        <f>IF(AND(U214&gt;0,U214&lt;1),2*U214,MATCH(N214,{-40000,-0.4999999999,0.5,40000},1)-1)</f>
        <v>0</v>
      </c>
      <c r="AE214" s="82">
        <f>IF(AND(V214&gt;0,V214&lt;1),2*V214,MATCH(Y214,{-40000,-0.4999999999,0.5,40000},1)-1)</f>
        <v>2</v>
      </c>
      <c r="AF214" s="55"/>
    </row>
    <row r="215" spans="1:32" ht="16.5" customHeight="1">
      <c r="A215" s="24">
        <v>-7.125</v>
      </c>
      <c r="B215" s="25">
        <v>0</v>
      </c>
      <c r="C215" s="26">
        <v>1</v>
      </c>
      <c r="D215" s="152" t="s">
        <v>386</v>
      </c>
      <c r="E215" s="27" t="s">
        <v>54</v>
      </c>
      <c r="F215" s="154" t="s">
        <v>311</v>
      </c>
      <c r="G215" s="149">
        <v>12</v>
      </c>
      <c r="H215" s="28"/>
      <c r="I215" s="28">
        <v>750</v>
      </c>
      <c r="J215" s="29">
        <v>10</v>
      </c>
      <c r="K215" s="30">
        <v>8</v>
      </c>
      <c r="L215" s="24">
        <v>7.125</v>
      </c>
      <c r="M215" s="9"/>
      <c r="N215" s="24">
        <v>8.5625</v>
      </c>
      <c r="O215" s="25">
        <v>6</v>
      </c>
      <c r="P215" s="26">
        <v>1</v>
      </c>
      <c r="Q215" s="152" t="s">
        <v>398</v>
      </c>
      <c r="R215" s="27" t="s">
        <v>46</v>
      </c>
      <c r="S215" s="151" t="s">
        <v>295</v>
      </c>
      <c r="T215" s="149">
        <v>12</v>
      </c>
      <c r="U215" s="28">
        <v>1430</v>
      </c>
      <c r="V215" s="28"/>
      <c r="W215" s="29">
        <v>10</v>
      </c>
      <c r="X215" s="30">
        <v>2</v>
      </c>
      <c r="Y215" s="139">
        <v>-8.5625</v>
      </c>
      <c r="Z215" s="88" t="str">
        <f>C215&amp;"+"&amp;J215</f>
        <v>1+10</v>
      </c>
      <c r="AA215" s="89">
        <f>IF(AND(H215&gt;0,H215&lt;1),2*H215,MATCH(A215,{-40000,-0.4999999999,0.5,40000},1)-1)</f>
        <v>0</v>
      </c>
      <c r="AB215" s="83">
        <f>IF(AND(I215&gt;0,I215&lt;1),2*I215,MATCH(L215,{-40000,-0.4999999999,0.5,40000},1)-1)</f>
        <v>2</v>
      </c>
      <c r="AC215" s="88" t="str">
        <f>P215&amp;"+"&amp;W215</f>
        <v>1+10</v>
      </c>
      <c r="AD215" s="89">
        <f>IF(AND(U215&gt;0,U215&lt;1),2*U215,MATCH(N215,{-40000,-0.4999999999,0.5,40000},1)-1)</f>
        <v>2</v>
      </c>
      <c r="AE215" s="83">
        <f>IF(AND(V215&gt;0,V215&lt;1),2*V215,MATCH(Y215,{-40000,-0.4999999999,0.5,40000},1)-1)</f>
        <v>0</v>
      </c>
      <c r="AF215" s="55"/>
    </row>
    <row r="216" spans="26:32" ht="12.75">
      <c r="Z216" s="148"/>
      <c r="AA216" s="55"/>
      <c r="AB216" s="55"/>
      <c r="AC216" s="55"/>
      <c r="AD216" s="55"/>
      <c r="AE216" s="55"/>
      <c r="AF216" s="55"/>
    </row>
    <row r="217" spans="26:32" ht="12.75">
      <c r="Z217" s="148"/>
      <c r="AA217" s="55"/>
      <c r="AB217" s="55"/>
      <c r="AC217" s="55"/>
      <c r="AD217" s="55"/>
      <c r="AE217" s="55"/>
      <c r="AF217" s="55"/>
    </row>
    <row r="218" spans="26:32" ht="12.75">
      <c r="Z218" s="148"/>
      <c r="AA218" s="55"/>
      <c r="AB218" s="55"/>
      <c r="AC218" s="55"/>
      <c r="AD218" s="55"/>
      <c r="AE218" s="55"/>
      <c r="AF218" s="55"/>
    </row>
    <row r="219" spans="26:32" ht="12.75">
      <c r="Z219" s="148"/>
      <c r="AA219" s="55"/>
      <c r="AB219" s="55"/>
      <c r="AC219" s="55"/>
      <c r="AD219" s="55"/>
      <c r="AE219" s="55"/>
      <c r="AF219" s="55"/>
    </row>
    <row r="220" spans="26:32" ht="12.75">
      <c r="Z220" s="148"/>
      <c r="AA220" s="55"/>
      <c r="AB220" s="55"/>
      <c r="AC220" s="55"/>
      <c r="AD220" s="55"/>
      <c r="AE220" s="55"/>
      <c r="AF220" s="55"/>
    </row>
    <row r="221" spans="26:32" ht="12.75">
      <c r="Z221" s="148"/>
      <c r="AA221" s="55"/>
      <c r="AB221" s="55"/>
      <c r="AC221" s="55"/>
      <c r="AD221" s="55"/>
      <c r="AE221" s="55"/>
      <c r="AF221" s="55"/>
    </row>
    <row r="222" spans="26:32" ht="12.75">
      <c r="Z222" s="148"/>
      <c r="AA222" s="55"/>
      <c r="AB222" s="55"/>
      <c r="AC222" s="55"/>
      <c r="AD222" s="55"/>
      <c r="AE222" s="55"/>
      <c r="AF222" s="55"/>
    </row>
    <row r="223" spans="26:32" ht="12.75">
      <c r="Z223" s="148"/>
      <c r="AA223" s="55"/>
      <c r="AB223" s="55"/>
      <c r="AC223" s="55"/>
      <c r="AD223" s="55"/>
      <c r="AE223" s="55"/>
      <c r="AF223" s="55"/>
    </row>
    <row r="224" spans="26:32" ht="12.75">
      <c r="Z224" s="148"/>
      <c r="AA224" s="55"/>
      <c r="AB224" s="55"/>
      <c r="AC224" s="55"/>
      <c r="AD224" s="55"/>
      <c r="AE224" s="55"/>
      <c r="AF224" s="55"/>
    </row>
    <row r="225" spans="26:32" ht="12.75">
      <c r="Z225" s="148"/>
      <c r="AA225" s="55"/>
      <c r="AB225" s="55"/>
      <c r="AC225" s="55"/>
      <c r="AD225" s="55"/>
      <c r="AE225" s="55"/>
      <c r="AF225" s="55"/>
    </row>
    <row r="226" spans="26:32" ht="12.75">
      <c r="Z226" s="148"/>
      <c r="AA226" s="55"/>
      <c r="AB226" s="55"/>
      <c r="AC226" s="55"/>
      <c r="AD226" s="55"/>
      <c r="AE226" s="55"/>
      <c r="AF226" s="55"/>
    </row>
    <row r="227" spans="26:32" ht="12.75">
      <c r="Z227" s="148"/>
      <c r="AA227" s="55"/>
      <c r="AB227" s="55"/>
      <c r="AC227" s="55"/>
      <c r="AD227" s="55"/>
      <c r="AE227" s="55"/>
      <c r="AF227" s="55"/>
    </row>
    <row r="228" spans="26:32" ht="12.75">
      <c r="Z228" s="148"/>
      <c r="AA228" s="55"/>
      <c r="AB228" s="55"/>
      <c r="AC228" s="55"/>
      <c r="AD228" s="55"/>
      <c r="AE228" s="55"/>
      <c r="AF228" s="55"/>
    </row>
    <row r="229" spans="26:32" ht="12.75">
      <c r="Z229" s="148"/>
      <c r="AA229" s="55"/>
      <c r="AB229" s="55"/>
      <c r="AC229" s="55"/>
      <c r="AD229" s="55"/>
      <c r="AE229" s="55"/>
      <c r="AF229" s="55"/>
    </row>
    <row r="230" spans="26:32" ht="12.75">
      <c r="Z230" s="148"/>
      <c r="AA230" s="55"/>
      <c r="AB230" s="55"/>
      <c r="AC230" s="55"/>
      <c r="AD230" s="55"/>
      <c r="AE230" s="55"/>
      <c r="AF230" s="55"/>
    </row>
    <row r="231" spans="26:32" ht="12.75">
      <c r="Z231" s="148"/>
      <c r="AA231" s="55"/>
      <c r="AB231" s="55"/>
      <c r="AC231" s="55"/>
      <c r="AD231" s="55"/>
      <c r="AE231" s="55"/>
      <c r="AF231" s="55"/>
    </row>
    <row r="232" spans="26:32" ht="12.75">
      <c r="Z232" s="148"/>
      <c r="AA232" s="55"/>
      <c r="AB232" s="55"/>
      <c r="AC232" s="55"/>
      <c r="AD232" s="55"/>
      <c r="AE232" s="55"/>
      <c r="AF232" s="55"/>
    </row>
    <row r="233" spans="26:32" ht="12.75">
      <c r="Z233" s="148"/>
      <c r="AA233" s="55"/>
      <c r="AB233" s="55"/>
      <c r="AC233" s="55"/>
      <c r="AD233" s="55"/>
      <c r="AE233" s="55"/>
      <c r="AF233" s="55"/>
    </row>
    <row r="234" spans="26:32" ht="12.75">
      <c r="Z234" s="148"/>
      <c r="AA234" s="55"/>
      <c r="AB234" s="55"/>
      <c r="AC234" s="55"/>
      <c r="AD234" s="55"/>
      <c r="AE234" s="55"/>
      <c r="AF234" s="55"/>
    </row>
    <row r="235" spans="26:32" ht="12.75">
      <c r="Z235" s="148"/>
      <c r="AA235" s="55"/>
      <c r="AB235" s="55"/>
      <c r="AC235" s="55"/>
      <c r="AD235" s="55"/>
      <c r="AE235" s="55"/>
      <c r="AF235" s="55"/>
    </row>
    <row r="236" spans="26:32" ht="12.75">
      <c r="Z236" s="148"/>
      <c r="AA236" s="55"/>
      <c r="AB236" s="55"/>
      <c r="AC236" s="55"/>
      <c r="AD236" s="55"/>
      <c r="AE236" s="55"/>
      <c r="AF236" s="55"/>
    </row>
    <row r="237" spans="26:32" ht="12.75">
      <c r="Z237" s="148"/>
      <c r="AA237" s="55"/>
      <c r="AB237" s="55"/>
      <c r="AC237" s="55"/>
      <c r="AD237" s="55"/>
      <c r="AE237" s="55"/>
      <c r="AF237" s="55"/>
    </row>
    <row r="238" spans="26:32" ht="12.75">
      <c r="Z238" s="148"/>
      <c r="AA238" s="55"/>
      <c r="AB238" s="55"/>
      <c r="AC238" s="55"/>
      <c r="AD238" s="55"/>
      <c r="AE238" s="55"/>
      <c r="AF238" s="55"/>
    </row>
    <row r="239" spans="26:32" ht="12.75">
      <c r="Z239" s="148"/>
      <c r="AA239" s="55"/>
      <c r="AB239" s="55"/>
      <c r="AC239" s="55"/>
      <c r="AD239" s="55"/>
      <c r="AE239" s="55"/>
      <c r="AF239" s="55"/>
    </row>
    <row r="240" spans="26:32" ht="12.75">
      <c r="Z240" s="148"/>
      <c r="AA240" s="55"/>
      <c r="AB240" s="55"/>
      <c r="AC240" s="55"/>
      <c r="AD240" s="55"/>
      <c r="AE240" s="55"/>
      <c r="AF240" s="55"/>
    </row>
    <row r="241" spans="26:32" ht="12.75">
      <c r="Z241" s="148"/>
      <c r="AA241" s="55"/>
      <c r="AB241" s="55"/>
      <c r="AC241" s="55"/>
      <c r="AD241" s="55"/>
      <c r="AE241" s="55"/>
      <c r="AF241" s="55"/>
    </row>
    <row r="242" spans="26:32" ht="12.75">
      <c r="Z242" s="148"/>
      <c r="AA242" s="55"/>
      <c r="AB242" s="55"/>
      <c r="AC242" s="55"/>
      <c r="AD242" s="55"/>
      <c r="AE242" s="55"/>
      <c r="AF242" s="55"/>
    </row>
    <row r="243" spans="26:32" ht="12.75">
      <c r="Z243" s="148"/>
      <c r="AA243" s="55"/>
      <c r="AB243" s="55"/>
      <c r="AC243" s="55"/>
      <c r="AD243" s="55"/>
      <c r="AE243" s="55"/>
      <c r="AF243" s="55"/>
    </row>
    <row r="244" spans="26:32" ht="12.75">
      <c r="Z244" s="148"/>
      <c r="AA244" s="55"/>
      <c r="AB244" s="55"/>
      <c r="AC244" s="55"/>
      <c r="AD244" s="55"/>
      <c r="AE244" s="55"/>
      <c r="AF244" s="55"/>
    </row>
    <row r="245" spans="26:32" ht="12.75">
      <c r="Z245" s="148"/>
      <c r="AA245" s="55"/>
      <c r="AB245" s="55"/>
      <c r="AC245" s="55"/>
      <c r="AD245" s="55"/>
      <c r="AE245" s="55"/>
      <c r="AF245" s="55"/>
    </row>
    <row r="246" spans="26:32" ht="12.75">
      <c r="Z246" s="148"/>
      <c r="AA246" s="55"/>
      <c r="AB246" s="55"/>
      <c r="AC246" s="55"/>
      <c r="AD246" s="55"/>
      <c r="AE246" s="55"/>
      <c r="AF246" s="55"/>
    </row>
    <row r="247" spans="26:32" ht="12.75">
      <c r="Z247" s="148"/>
      <c r="AA247" s="55"/>
      <c r="AB247" s="55"/>
      <c r="AC247" s="55"/>
      <c r="AD247" s="55"/>
      <c r="AE247" s="55"/>
      <c r="AF247" s="55"/>
    </row>
    <row r="248" spans="26:32" ht="12.75">
      <c r="Z248" s="148"/>
      <c r="AA248" s="55"/>
      <c r="AB248" s="55"/>
      <c r="AC248" s="55"/>
      <c r="AD248" s="55"/>
      <c r="AE248" s="55"/>
      <c r="AF248" s="55"/>
    </row>
    <row r="249" spans="26:32" ht="12.75">
      <c r="Z249" s="148"/>
      <c r="AA249" s="55"/>
      <c r="AB249" s="55"/>
      <c r="AC249" s="55"/>
      <c r="AD249" s="55"/>
      <c r="AE249" s="55"/>
      <c r="AF249" s="55"/>
    </row>
    <row r="250" spans="26:32" ht="12.75">
      <c r="Z250" s="148"/>
      <c r="AA250" s="55"/>
      <c r="AB250" s="55"/>
      <c r="AC250" s="55"/>
      <c r="AD250" s="55"/>
      <c r="AE250" s="55"/>
      <c r="AF250" s="55"/>
    </row>
    <row r="251" spans="26:32" ht="12.75">
      <c r="Z251" s="148"/>
      <c r="AA251" s="55"/>
      <c r="AB251" s="55"/>
      <c r="AC251" s="55"/>
      <c r="AD251" s="55"/>
      <c r="AE251" s="55"/>
      <c r="AF251" s="55"/>
    </row>
    <row r="252" spans="26:32" ht="12.75">
      <c r="Z252" s="148"/>
      <c r="AA252" s="55"/>
      <c r="AB252" s="55"/>
      <c r="AC252" s="55"/>
      <c r="AD252" s="55"/>
      <c r="AE252" s="55"/>
      <c r="AF252" s="55"/>
    </row>
    <row r="253" spans="26:32" ht="12.75">
      <c r="Z253" s="148"/>
      <c r="AA253" s="55"/>
      <c r="AB253" s="55"/>
      <c r="AC253" s="55"/>
      <c r="AD253" s="55"/>
      <c r="AE253" s="55"/>
      <c r="AF253" s="55"/>
    </row>
    <row r="254" spans="26:32" ht="12.75">
      <c r="Z254" s="148"/>
      <c r="AA254" s="55"/>
      <c r="AB254" s="55"/>
      <c r="AC254" s="55"/>
      <c r="AD254" s="55"/>
      <c r="AE254" s="55"/>
      <c r="AF254" s="55"/>
    </row>
    <row r="255" spans="26:32" ht="12.75">
      <c r="Z255" s="148"/>
      <c r="AA255" s="55"/>
      <c r="AB255" s="55"/>
      <c r="AC255" s="55"/>
      <c r="AD255" s="55"/>
      <c r="AE255" s="55"/>
      <c r="AF255" s="55"/>
    </row>
    <row r="256" spans="26:32" ht="12.75">
      <c r="Z256" s="148"/>
      <c r="AA256" s="55"/>
      <c r="AB256" s="55"/>
      <c r="AC256" s="55"/>
      <c r="AD256" s="55"/>
      <c r="AE256" s="55"/>
      <c r="AF256" s="55"/>
    </row>
    <row r="257" spans="26:32" ht="12.75">
      <c r="Z257" s="148"/>
      <c r="AA257" s="55"/>
      <c r="AB257" s="55"/>
      <c r="AC257" s="55"/>
      <c r="AD257" s="55"/>
      <c r="AE257" s="55"/>
      <c r="AF257" s="55"/>
    </row>
    <row r="258" spans="26:32" ht="12.75">
      <c r="Z258" s="148"/>
      <c r="AA258" s="55"/>
      <c r="AB258" s="55"/>
      <c r="AC258" s="55"/>
      <c r="AD258" s="55"/>
      <c r="AE258" s="55"/>
      <c r="AF258" s="55"/>
    </row>
    <row r="259" spans="26:32" ht="12.75">
      <c r="Z259" s="148"/>
      <c r="AA259" s="55"/>
      <c r="AB259" s="55"/>
      <c r="AC259" s="55"/>
      <c r="AD259" s="55"/>
      <c r="AE259" s="55"/>
      <c r="AF259" s="55"/>
    </row>
    <row r="260" spans="26:32" ht="12.75">
      <c r="Z260" s="148"/>
      <c r="AA260" s="55"/>
      <c r="AB260" s="55"/>
      <c r="AC260" s="55"/>
      <c r="AD260" s="55"/>
      <c r="AE260" s="55"/>
      <c r="AF260" s="55"/>
    </row>
    <row r="261" spans="26:32" ht="12.75">
      <c r="Z261" s="148"/>
      <c r="AA261" s="55"/>
      <c r="AB261" s="55"/>
      <c r="AC261" s="55"/>
      <c r="AD261" s="55"/>
      <c r="AE261" s="55"/>
      <c r="AF261" s="55"/>
    </row>
    <row r="262" spans="26:32" ht="12.75">
      <c r="Z262" s="148"/>
      <c r="AA262" s="55"/>
      <c r="AB262" s="55"/>
      <c r="AC262" s="55"/>
      <c r="AD262" s="55"/>
      <c r="AE262" s="55"/>
      <c r="AF262" s="55"/>
    </row>
    <row r="263" spans="26:32" ht="12.75">
      <c r="Z263" s="148"/>
      <c r="AA263" s="55"/>
      <c r="AB263" s="55"/>
      <c r="AC263" s="55"/>
      <c r="AD263" s="55"/>
      <c r="AE263" s="55"/>
      <c r="AF263" s="55"/>
    </row>
    <row r="264" spans="26:32" ht="12.75">
      <c r="Z264" s="148"/>
      <c r="AA264" s="55"/>
      <c r="AB264" s="55"/>
      <c r="AC264" s="55"/>
      <c r="AD264" s="55"/>
      <c r="AE264" s="55"/>
      <c r="AF264" s="55"/>
    </row>
    <row r="265" spans="26:32" ht="12.75">
      <c r="Z265" s="148"/>
      <c r="AA265" s="55"/>
      <c r="AB265" s="55"/>
      <c r="AC265" s="55"/>
      <c r="AD265" s="55"/>
      <c r="AE265" s="55"/>
      <c r="AF265" s="55"/>
    </row>
    <row r="266" spans="26:32" ht="12.75">
      <c r="Z266" s="148"/>
      <c r="AA266" s="55"/>
      <c r="AB266" s="55"/>
      <c r="AC266" s="55"/>
      <c r="AD266" s="55"/>
      <c r="AE266" s="55"/>
      <c r="AF266" s="55"/>
    </row>
    <row r="267" spans="26:32" ht="12.75">
      <c r="Z267" s="148"/>
      <c r="AA267" s="55"/>
      <c r="AB267" s="55"/>
      <c r="AC267" s="55"/>
      <c r="AD267" s="55"/>
      <c r="AE267" s="55"/>
      <c r="AF267" s="55"/>
    </row>
    <row r="268" spans="26:32" ht="12.75">
      <c r="Z268" s="148"/>
      <c r="AA268" s="55"/>
      <c r="AB268" s="55"/>
      <c r="AC268" s="55"/>
      <c r="AD268" s="55"/>
      <c r="AE268" s="55"/>
      <c r="AF268" s="55"/>
    </row>
    <row r="269" spans="26:32" ht="12.75">
      <c r="Z269" s="148"/>
      <c r="AA269" s="55"/>
      <c r="AB269" s="55"/>
      <c r="AC269" s="55"/>
      <c r="AD269" s="55"/>
      <c r="AE269" s="55"/>
      <c r="AF269" s="55"/>
    </row>
    <row r="270" spans="26:32" ht="12.75">
      <c r="Z270" s="148"/>
      <c r="AA270" s="55"/>
      <c r="AB270" s="55"/>
      <c r="AC270" s="55"/>
      <c r="AD270" s="55"/>
      <c r="AE270" s="55"/>
      <c r="AF270" s="55"/>
    </row>
    <row r="271" spans="26:32" ht="12.75">
      <c r="Z271" s="148"/>
      <c r="AA271" s="55"/>
      <c r="AB271" s="55"/>
      <c r="AC271" s="55"/>
      <c r="AD271" s="55"/>
      <c r="AE271" s="55"/>
      <c r="AF271" s="55"/>
    </row>
    <row r="272" spans="26:32" ht="12.75">
      <c r="Z272" s="148"/>
      <c r="AA272" s="55"/>
      <c r="AB272" s="55"/>
      <c r="AC272" s="55"/>
      <c r="AD272" s="55"/>
      <c r="AE272" s="55"/>
      <c r="AF272" s="55"/>
    </row>
    <row r="273" spans="26:32" ht="12.75">
      <c r="Z273" s="148"/>
      <c r="AA273" s="55"/>
      <c r="AB273" s="55"/>
      <c r="AC273" s="55"/>
      <c r="AD273" s="55"/>
      <c r="AE273" s="55"/>
      <c r="AF273" s="55"/>
    </row>
    <row r="274" spans="26:32" ht="12.75">
      <c r="Z274" s="148"/>
      <c r="AA274" s="55"/>
      <c r="AB274" s="55"/>
      <c r="AC274" s="55"/>
      <c r="AD274" s="55"/>
      <c r="AE274" s="55"/>
      <c r="AF274" s="55"/>
    </row>
    <row r="275" spans="26:32" ht="12.75">
      <c r="Z275" s="148"/>
      <c r="AA275" s="55"/>
      <c r="AB275" s="55"/>
      <c r="AC275" s="55"/>
      <c r="AD275" s="55"/>
      <c r="AE275" s="55"/>
      <c r="AF275" s="55"/>
    </row>
    <row r="276" spans="26:32" ht="12.75">
      <c r="Z276" s="148"/>
      <c r="AA276" s="55"/>
      <c r="AB276" s="55"/>
      <c r="AC276" s="55"/>
      <c r="AD276" s="55"/>
      <c r="AE276" s="55"/>
      <c r="AF276" s="55"/>
    </row>
    <row r="277" spans="26:32" ht="12.75">
      <c r="Z277" s="148"/>
      <c r="AA277" s="55"/>
      <c r="AB277" s="55"/>
      <c r="AC277" s="55"/>
      <c r="AD277" s="55"/>
      <c r="AE277" s="55"/>
      <c r="AF277" s="55"/>
    </row>
    <row r="278" spans="26:32" ht="12.75">
      <c r="Z278" s="148"/>
      <c r="AA278" s="55"/>
      <c r="AB278" s="55"/>
      <c r="AC278" s="55"/>
      <c r="AD278" s="55"/>
      <c r="AE278" s="55"/>
      <c r="AF278" s="55"/>
    </row>
    <row r="279" spans="26:32" ht="12.75">
      <c r="Z279" s="148"/>
      <c r="AA279" s="55"/>
      <c r="AB279" s="55"/>
      <c r="AC279" s="55"/>
      <c r="AD279" s="55"/>
      <c r="AE279" s="55"/>
      <c r="AF279" s="55"/>
    </row>
    <row r="280" spans="26:32" ht="12.75">
      <c r="Z280" s="148"/>
      <c r="AA280" s="55"/>
      <c r="AB280" s="55"/>
      <c r="AC280" s="55"/>
      <c r="AD280" s="55"/>
      <c r="AE280" s="55"/>
      <c r="AF280" s="55"/>
    </row>
    <row r="281" spans="26:32" ht="12.75">
      <c r="Z281" s="148"/>
      <c r="AA281" s="55"/>
      <c r="AB281" s="55"/>
      <c r="AC281" s="55"/>
      <c r="AD281" s="55"/>
      <c r="AE281" s="55"/>
      <c r="AF281" s="55"/>
    </row>
    <row r="282" spans="26:32" ht="12.75">
      <c r="Z282" s="148"/>
      <c r="AA282" s="55"/>
      <c r="AB282" s="55"/>
      <c r="AC282" s="55"/>
      <c r="AD282" s="55"/>
      <c r="AE282" s="55"/>
      <c r="AF282" s="55"/>
    </row>
    <row r="283" spans="26:32" ht="12.75">
      <c r="Z283" s="148"/>
      <c r="AA283" s="55"/>
      <c r="AB283" s="55"/>
      <c r="AC283" s="55"/>
      <c r="AD283" s="55"/>
      <c r="AE283" s="55"/>
      <c r="AF283" s="55"/>
    </row>
    <row r="284" spans="26:32" ht="12.75">
      <c r="Z284" s="148"/>
      <c r="AA284" s="55"/>
      <c r="AB284" s="55"/>
      <c r="AC284" s="55"/>
      <c r="AD284" s="55"/>
      <c r="AE284" s="55"/>
      <c r="AF284" s="55"/>
    </row>
    <row r="285" spans="26:32" ht="12.75">
      <c r="Z285" s="148"/>
      <c r="AA285" s="55"/>
      <c r="AB285" s="55"/>
      <c r="AC285" s="55"/>
      <c r="AD285" s="55"/>
      <c r="AE285" s="55"/>
      <c r="AF285" s="55"/>
    </row>
    <row r="286" spans="26:32" ht="12.75">
      <c r="Z286" s="148"/>
      <c r="AA286" s="55"/>
      <c r="AB286" s="55"/>
      <c r="AC286" s="55"/>
      <c r="AD286" s="55"/>
      <c r="AE286" s="55"/>
      <c r="AF286" s="55"/>
    </row>
    <row r="287" spans="26:32" ht="12.75">
      <c r="Z287" s="148"/>
      <c r="AA287" s="55"/>
      <c r="AB287" s="55"/>
      <c r="AC287" s="55"/>
      <c r="AD287" s="55"/>
      <c r="AE287" s="55"/>
      <c r="AF287" s="55"/>
    </row>
    <row r="288" spans="26:32" ht="12.75">
      <c r="Z288" s="148"/>
      <c r="AA288" s="55"/>
      <c r="AB288" s="55"/>
      <c r="AC288" s="55"/>
      <c r="AD288" s="55"/>
      <c r="AE288" s="55"/>
      <c r="AF288" s="55"/>
    </row>
    <row r="289" spans="26:32" ht="12.75">
      <c r="Z289" s="148"/>
      <c r="AA289" s="55"/>
      <c r="AB289" s="55"/>
      <c r="AC289" s="55"/>
      <c r="AD289" s="55"/>
      <c r="AE289" s="55"/>
      <c r="AF289" s="55"/>
    </row>
    <row r="290" spans="26:32" ht="12.75">
      <c r="Z290" s="148"/>
      <c r="AA290" s="55"/>
      <c r="AB290" s="55"/>
      <c r="AC290" s="55"/>
      <c r="AD290" s="55"/>
      <c r="AE290" s="55"/>
      <c r="AF290" s="55"/>
    </row>
    <row r="291" spans="26:32" ht="12.75">
      <c r="Z291" s="148"/>
      <c r="AA291" s="55"/>
      <c r="AB291" s="55"/>
      <c r="AC291" s="55"/>
      <c r="AD291" s="55"/>
      <c r="AE291" s="55"/>
      <c r="AF291" s="55"/>
    </row>
    <row r="292" spans="26:32" ht="12.75">
      <c r="Z292" s="148"/>
      <c r="AA292" s="55"/>
      <c r="AB292" s="55"/>
      <c r="AC292" s="55"/>
      <c r="AD292" s="55"/>
      <c r="AE292" s="55"/>
      <c r="AF292" s="55"/>
    </row>
    <row r="293" spans="26:32" ht="12.75">
      <c r="Z293" s="148"/>
      <c r="AA293" s="55"/>
      <c r="AB293" s="55"/>
      <c r="AC293" s="55"/>
      <c r="AD293" s="55"/>
      <c r="AE293" s="55"/>
      <c r="AF293" s="55"/>
    </row>
    <row r="294" spans="26:32" ht="12.75">
      <c r="Z294" s="148"/>
      <c r="AA294" s="55"/>
      <c r="AB294" s="55"/>
      <c r="AC294" s="55"/>
      <c r="AD294" s="55"/>
      <c r="AE294" s="55"/>
      <c r="AF294" s="55"/>
    </row>
    <row r="295" spans="26:32" ht="12.75">
      <c r="Z295" s="148"/>
      <c r="AA295" s="55"/>
      <c r="AB295" s="55"/>
      <c r="AC295" s="55"/>
      <c r="AD295" s="55"/>
      <c r="AE295" s="55"/>
      <c r="AF295" s="55"/>
    </row>
    <row r="296" spans="26:32" ht="12.75">
      <c r="Z296" s="148"/>
      <c r="AA296" s="55"/>
      <c r="AB296" s="55"/>
      <c r="AC296" s="55"/>
      <c r="AD296" s="55"/>
      <c r="AE296" s="55"/>
      <c r="AF296" s="55"/>
    </row>
    <row r="297" spans="26:32" ht="12.75">
      <c r="Z297" s="148"/>
      <c r="AA297" s="55"/>
      <c r="AB297" s="55"/>
      <c r="AC297" s="55"/>
      <c r="AD297" s="55"/>
      <c r="AE297" s="55"/>
      <c r="AF297" s="55"/>
    </row>
    <row r="298" spans="26:32" ht="12.75">
      <c r="Z298" s="148"/>
      <c r="AA298" s="55"/>
      <c r="AB298" s="55"/>
      <c r="AC298" s="55"/>
      <c r="AD298" s="55"/>
      <c r="AE298" s="55"/>
      <c r="AF298" s="55"/>
    </row>
    <row r="299" spans="26:32" ht="12.75">
      <c r="Z299" s="148"/>
      <c r="AA299" s="55"/>
      <c r="AB299" s="55"/>
      <c r="AC299" s="55"/>
      <c r="AD299" s="55"/>
      <c r="AE299" s="55"/>
      <c r="AF299" s="55"/>
    </row>
    <row r="300" spans="26:32" ht="12.75">
      <c r="Z300" s="148"/>
      <c r="AA300" s="55"/>
      <c r="AB300" s="55"/>
      <c r="AC300" s="55"/>
      <c r="AD300" s="55"/>
      <c r="AE300" s="55"/>
      <c r="AF300" s="55"/>
    </row>
    <row r="301" spans="26:32" ht="12.75">
      <c r="Z301" s="148"/>
      <c r="AA301" s="55"/>
      <c r="AB301" s="55"/>
      <c r="AC301" s="55"/>
      <c r="AD301" s="55"/>
      <c r="AE301" s="55"/>
      <c r="AF301" s="55"/>
    </row>
    <row r="302" spans="26:32" ht="12.75">
      <c r="Z302" s="148"/>
      <c r="AA302" s="55"/>
      <c r="AB302" s="55"/>
      <c r="AC302" s="55"/>
      <c r="AD302" s="55"/>
      <c r="AE302" s="55"/>
      <c r="AF302" s="55"/>
    </row>
    <row r="303" spans="26:32" ht="12.75">
      <c r="Z303" s="148"/>
      <c r="AA303" s="55"/>
      <c r="AB303" s="55"/>
      <c r="AC303" s="55"/>
      <c r="AD303" s="55"/>
      <c r="AE303" s="55"/>
      <c r="AF303" s="55"/>
    </row>
    <row r="304" spans="26:32" ht="12.75">
      <c r="Z304" s="148"/>
      <c r="AA304" s="55"/>
      <c r="AB304" s="55"/>
      <c r="AC304" s="55"/>
      <c r="AD304" s="55"/>
      <c r="AE304" s="55"/>
      <c r="AF304" s="55"/>
    </row>
    <row r="305" spans="26:32" ht="12.75">
      <c r="Z305" s="148"/>
      <c r="AA305" s="55"/>
      <c r="AB305" s="55"/>
      <c r="AC305" s="55"/>
      <c r="AD305" s="55"/>
      <c r="AE305" s="55"/>
      <c r="AF305" s="55"/>
    </row>
    <row r="306" spans="26:32" ht="12.75">
      <c r="Z306" s="148"/>
      <c r="AA306" s="55"/>
      <c r="AB306" s="55"/>
      <c r="AC306" s="55"/>
      <c r="AD306" s="55"/>
      <c r="AE306" s="55"/>
      <c r="AF306" s="55"/>
    </row>
    <row r="307" spans="26:32" ht="12.75">
      <c r="Z307" s="148"/>
      <c r="AA307" s="55"/>
      <c r="AB307" s="55"/>
      <c r="AC307" s="55"/>
      <c r="AD307" s="55"/>
      <c r="AE307" s="55"/>
      <c r="AF307" s="55"/>
    </row>
    <row r="308" spans="26:32" ht="12.75">
      <c r="Z308" s="148"/>
      <c r="AA308" s="55"/>
      <c r="AB308" s="55"/>
      <c r="AC308" s="55"/>
      <c r="AD308" s="55"/>
      <c r="AE308" s="55"/>
      <c r="AF308" s="55"/>
    </row>
    <row r="309" spans="26:32" ht="12.75">
      <c r="Z309" s="148"/>
      <c r="AA309" s="55"/>
      <c r="AB309" s="55"/>
      <c r="AC309" s="55"/>
      <c r="AD309" s="55"/>
      <c r="AE309" s="55"/>
      <c r="AF309" s="55"/>
    </row>
  </sheetData>
  <sheetProtection/>
  <mergeCells count="36">
    <mergeCell ref="Z41:AB41"/>
    <mergeCell ref="AC41:AE41"/>
    <mergeCell ref="AA42:AB42"/>
    <mergeCell ref="Z17:AB17"/>
    <mergeCell ref="AA18:AB18"/>
    <mergeCell ref="AD18:AE18"/>
    <mergeCell ref="AC17:AE17"/>
    <mergeCell ref="AD42:AE42"/>
    <mergeCell ref="Z161:AB161"/>
    <mergeCell ref="AC161:AE161"/>
    <mergeCell ref="AA162:AB162"/>
    <mergeCell ref="AD162:AE162"/>
    <mergeCell ref="Z113:AB113"/>
    <mergeCell ref="AC113:AE113"/>
    <mergeCell ref="AA114:AB114"/>
    <mergeCell ref="AD114:AE114"/>
    <mergeCell ref="Z137:AB137"/>
    <mergeCell ref="AC137:AE137"/>
    <mergeCell ref="Z209:AB209"/>
    <mergeCell ref="AC209:AE209"/>
    <mergeCell ref="AA210:AB210"/>
    <mergeCell ref="AD210:AE210"/>
    <mergeCell ref="Z185:AB185"/>
    <mergeCell ref="AC185:AE185"/>
    <mergeCell ref="AA186:AB186"/>
    <mergeCell ref="AD186:AE186"/>
    <mergeCell ref="AA138:AB138"/>
    <mergeCell ref="AD138:AE138"/>
    <mergeCell ref="Z65:AB65"/>
    <mergeCell ref="AC65:AE65"/>
    <mergeCell ref="AA66:AB66"/>
    <mergeCell ref="AD66:AE66"/>
    <mergeCell ref="Z89:AB89"/>
    <mergeCell ref="AC89:AE89"/>
    <mergeCell ref="AA90:AB90"/>
    <mergeCell ref="AD90:AE90"/>
  </mergeCells>
  <printOptions horizontalCentered="1"/>
  <pageMargins left="0.2755905511811024" right="0.2755905511811024" top="0.1968503937007874" bottom="0.1968503937007874" header="0.31496062992125984" footer="0"/>
  <pageSetup fitToHeight="99" horizontalDpi="300" verticalDpi="300" orientation="portrait" paperSize="9" scale="89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2019-05-20T04:28:16Z</cp:lastPrinted>
  <dcterms:created xsi:type="dcterms:W3CDTF">2002-10-30T10:24:39Z</dcterms:created>
  <dcterms:modified xsi:type="dcterms:W3CDTF">2019-05-28T19:46:05Z</dcterms:modified>
  <cp:category/>
  <cp:version/>
  <cp:contentType/>
  <cp:contentStatus/>
</cp:coreProperties>
</file>