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8780" windowHeight="11700" activeTab="0"/>
  </bookViews>
  <sheets>
    <sheet name="ИТОГО" sheetId="1" r:id="rId1"/>
    <sheet name="тур1" sheetId="2" r:id="rId2"/>
    <sheet name="тур2" sheetId="3" r:id="rId3"/>
    <sheet name="тур3" sheetId="4" r:id="rId4"/>
    <sheet name="тур4" sheetId="5" r:id="rId5"/>
    <sheet name="тур5" sheetId="6" r:id="rId6"/>
    <sheet name="Прот1" sheetId="7" r:id="rId7"/>
    <sheet name="Прот2" sheetId="8" r:id="rId8"/>
    <sheet name="Прот3" sheetId="9" r:id="rId9"/>
    <sheet name="Прот4" sheetId="10" r:id="rId10"/>
    <sheet name="Прот5" sheetId="11" r:id="rId1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<sst xmlns="http://schemas.openxmlformats.org/spreadsheetml/2006/main" count="5260" uniqueCount="1037">
  <si>
    <t>М</t>
  </si>
  <si>
    <t>№</t>
  </si>
  <si>
    <t>Фамилии участников</t>
  </si>
  <si>
    <t>r</t>
  </si>
  <si>
    <t>СУММА</t>
  </si>
  <si>
    <t>имп/сдачу</t>
  </si>
  <si>
    <t>сыграно сдач</t>
  </si>
  <si>
    <t>S</t>
  </si>
  <si>
    <t>Пар</t>
  </si>
  <si>
    <t>max</t>
  </si>
  <si>
    <t>Сдач</t>
  </si>
  <si>
    <t>Imp</t>
  </si>
  <si>
    <t>%</t>
  </si>
  <si>
    <t>МБ</t>
  </si>
  <si>
    <t>Итоговый батлер после</t>
  </si>
  <si>
    <t>тур1</t>
  </si>
  <si>
    <t>тур2</t>
  </si>
  <si>
    <t>тур3</t>
  </si>
  <si>
    <t>тур4</t>
  </si>
  <si>
    <t>тур5</t>
  </si>
  <si>
    <t>Ком №</t>
  </si>
  <si>
    <t>Сдач в туре:</t>
  </si>
  <si>
    <t>Бакал М.Э.</t>
  </si>
  <si>
    <t>Минкин И.М.</t>
  </si>
  <si>
    <t>Соболев М.В.</t>
  </si>
  <si>
    <t>Антипова Е.С.</t>
  </si>
  <si>
    <t>Антипов С.В.</t>
  </si>
  <si>
    <t>Волкова Е.Н.</t>
  </si>
  <si>
    <t>Волков С.В.</t>
  </si>
  <si>
    <t>Васильев Ю.В.</t>
  </si>
  <si>
    <t>Аушев П.С.</t>
  </si>
  <si>
    <t>Гураль О.Н.</t>
  </si>
  <si>
    <t>Золотарев Я.И.</t>
  </si>
  <si>
    <t>Полянская Н.В.</t>
  </si>
  <si>
    <t>Жевелев С.Н.</t>
  </si>
  <si>
    <t>Рыскина Н.А.</t>
  </si>
  <si>
    <t>Рыскин А.Н.</t>
  </si>
  <si>
    <t>Лотошников В.В.</t>
  </si>
  <si>
    <t>Командный Чемпионат Самарской области 2022 г.</t>
  </si>
  <si>
    <t>27 марта 2022 года,  ТУР 5</t>
  </si>
  <si>
    <t>26 марта 2022 года,  ТУР 4</t>
  </si>
  <si>
    <t>26 марта 2022 года,  ТУР 1</t>
  </si>
  <si>
    <t>26 марта 2022 года,  ТУР 3</t>
  </si>
  <si>
    <t>26 марта 2022 года,  ТУР 2</t>
  </si>
  <si>
    <t>Силантьева Д.А.</t>
  </si>
  <si>
    <t>Золотарев С.Я.</t>
  </si>
  <si>
    <t>Шепеленко Е.А.</t>
  </si>
  <si>
    <t>Приведенцев А.Ю.</t>
  </si>
  <si>
    <t>Силантьева К.А.</t>
  </si>
  <si>
    <t>Монахов В.П.</t>
  </si>
  <si>
    <t>Сидоров А.Ю.</t>
  </si>
  <si>
    <t>Дудкин Д.А.</t>
  </si>
  <si>
    <t>26-27 марта 2022 года.</t>
  </si>
  <si>
    <t>Сдача №</t>
  </si>
  <si>
    <t>01</t>
  </si>
  <si>
    <t>Сдавал</t>
  </si>
  <si>
    <t>North</t>
  </si>
  <si>
    <t>02</t>
  </si>
  <si>
    <t>East</t>
  </si>
  <si>
    <t>В зоне</t>
  </si>
  <si>
    <t>-</t>
  </si>
  <si>
    <t>N-S</t>
  </si>
  <si>
    <t>1 тур</t>
  </si>
  <si>
    <t>♠</t>
  </si>
  <si>
    <t>8</t>
  </si>
  <si>
    <t>К106</t>
  </si>
  <si>
    <t>♥</t>
  </si>
  <si>
    <t>9875</t>
  </si>
  <si>
    <t>Т1062</t>
  </si>
  <si>
    <t>♦</t>
  </si>
  <si>
    <t>ТДВ96</t>
  </si>
  <si>
    <t>КВ96</t>
  </si>
  <si>
    <t>♣</t>
  </si>
  <si>
    <t>ТВ4</t>
  </si>
  <si>
    <t>42</t>
  </si>
  <si>
    <t>ДВ1063</t>
  </si>
  <si>
    <t>Т92</t>
  </si>
  <si>
    <t>В4</t>
  </si>
  <si>
    <t>Т982</t>
  </si>
  <si>
    <t>Д64</t>
  </si>
  <si>
    <t>К103</t>
  </si>
  <si>
    <t>В987</t>
  </si>
  <si>
    <t>КД54</t>
  </si>
  <si>
    <t>7</t>
  </si>
  <si>
    <t>К532</t>
  </si>
  <si>
    <t>1072</t>
  </si>
  <si>
    <t>Д84</t>
  </si>
  <si>
    <t>Д732</t>
  </si>
  <si>
    <t>986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</si>
  <si>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</si>
  <si>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10976</t>
  </si>
  <si>
    <t>ТК</t>
  </si>
  <si>
    <t>К754</t>
  </si>
  <si>
    <t>N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</si>
  <si>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</si>
  <si>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Д753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</si>
  <si>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</si>
  <si>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Минимакс:</t>
  </si>
  <si>
    <t>ТВ2</t>
  </si>
  <si>
    <t>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</si>
  <si>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</si>
  <si>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S, +400</t>
  </si>
  <si>
    <t>1084</t>
  </si>
  <si>
    <t>E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</si>
  <si>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</si>
  <si>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N, +120</t>
  </si>
  <si>
    <t>Т53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</si>
  <si>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</si>
  <si>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К105</t>
  </si>
  <si>
    <t>W</t>
  </si>
  <si>
    <t>ДВ853</t>
  </si>
  <si>
    <t>пун</t>
  </si>
  <si>
    <t>конт</t>
  </si>
  <si>
    <t>иг-</t>
  </si>
  <si>
    <t>ход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</si>
  <si>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</si>
  <si>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</si>
  <si>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</si>
  <si>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</si>
  <si>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</si>
  <si>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</si>
  <si>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</si>
  <si>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</si>
  <si>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3NT</t>
  </si>
  <si>
    <r>
      <t>♥</t>
    </r>
    <r>
      <rPr>
        <sz val="10"/>
        <rFont val="Arial Cyr"/>
        <family val="2"/>
      </rPr>
      <t>4</t>
    </r>
  </si>
  <si>
    <t>2NT</t>
  </si>
  <si>
    <r>
      <t>2</t>
    </r>
    <r>
      <rPr>
        <sz val="10"/>
        <color indexed="10"/>
        <rFont val="Arial Cyr"/>
        <family val="2"/>
      </rPr>
      <t>♦</t>
    </r>
  </si>
  <si>
    <t>♣8</t>
  </si>
  <si>
    <t>1NT</t>
  </si>
  <si>
    <t>♣3</t>
  </si>
  <si>
    <t>♠A</t>
  </si>
  <si>
    <r>
      <t>2</t>
    </r>
    <r>
      <rPr>
        <sz val="10"/>
        <color indexed="10"/>
        <rFont val="Arial Cyr"/>
        <family val="2"/>
      </rPr>
      <t>♥</t>
    </r>
  </si>
  <si>
    <t>♣4</t>
  </si>
  <si>
    <t>3NTк</t>
  </si>
  <si>
    <t>♣5</t>
  </si>
  <si>
    <t>2♠</t>
  </si>
  <si>
    <r>
      <t>♥</t>
    </r>
    <r>
      <rPr>
        <sz val="10"/>
        <rFont val="Arial Cyr"/>
        <family val="2"/>
      </rPr>
      <t>J</t>
    </r>
  </si>
  <si>
    <t>03</t>
  </si>
  <si>
    <t>South</t>
  </si>
  <si>
    <t>04</t>
  </si>
  <si>
    <t>West</t>
  </si>
  <si>
    <t>E-W</t>
  </si>
  <si>
    <t>ALL</t>
  </si>
  <si>
    <t>ТВ1083</t>
  </si>
  <si>
    <t>В2</t>
  </si>
  <si>
    <t>73</t>
  </si>
  <si>
    <t>Т98542</t>
  </si>
  <si>
    <t>К986</t>
  </si>
  <si>
    <t>532</t>
  </si>
  <si>
    <t>Д6</t>
  </si>
  <si>
    <t>В8</t>
  </si>
  <si>
    <t>Д97</t>
  </si>
  <si>
    <t>Т76</t>
  </si>
  <si>
    <t>КД954</t>
  </si>
  <si>
    <t>ТВ85</t>
  </si>
  <si>
    <t>1042</t>
  </si>
  <si>
    <t>КВ63</t>
  </si>
  <si>
    <t>В1052</t>
  </si>
  <si>
    <t>ТД73</t>
  </si>
  <si>
    <t>КДВ104</t>
  </si>
  <si>
    <t>76</t>
  </si>
  <si>
    <t>В9753</t>
  </si>
  <si>
    <t>Т84</t>
  </si>
  <si>
    <t>5</t>
  </si>
  <si>
    <t>ТК762</t>
  </si>
  <si>
    <t>К6542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</si>
  <si>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</si>
  <si>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1083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</si>
  <si>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</si>
  <si>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КД96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</si>
  <si>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</si>
  <si>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Д10</t>
  </si>
  <si>
    <t>4♠, S, +420</t>
  </si>
  <si>
    <t>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</si>
  <si>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</si>
  <si>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-660</t>
  </si>
  <si>
    <t>Т98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</si>
  <si>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</si>
  <si>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К102</t>
  </si>
  <si>
    <t>Д10943</t>
  </si>
  <si>
    <t>4♠</t>
  </si>
  <si>
    <r>
      <t>♦</t>
    </r>
    <r>
      <rPr>
        <sz val="10"/>
        <rFont val="Arial Cyr"/>
        <family val="2"/>
      </rPr>
      <t>J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</si>
  <si>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</si>
  <si>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♠K</t>
  </si>
  <si>
    <r>
      <t>♥</t>
    </r>
    <r>
      <rPr>
        <sz val="10"/>
        <rFont val="Arial Cyr"/>
        <family val="2"/>
      </rPr>
      <t>Q</t>
    </r>
  </si>
  <si>
    <t>♣10</t>
  </si>
  <si>
    <r>
      <t>♥</t>
    </r>
    <r>
      <rPr>
        <sz val="10"/>
        <rFont val="Arial Cyr"/>
        <family val="2"/>
      </rPr>
      <t>A</t>
    </r>
  </si>
  <si>
    <t>♣J</t>
  </si>
  <si>
    <r>
      <t>♦</t>
    </r>
    <r>
      <rPr>
        <sz val="10"/>
        <rFont val="Arial Cyr"/>
        <family val="2"/>
      </rPr>
      <t>2</t>
    </r>
  </si>
  <si>
    <t>05</t>
  </si>
  <si>
    <t>06</t>
  </si>
  <si>
    <t>Т8</t>
  </si>
  <si>
    <t>В53</t>
  </si>
  <si>
    <t>Т109854</t>
  </si>
  <si>
    <t>В93</t>
  </si>
  <si>
    <t>ТК52</t>
  </si>
  <si>
    <t>109832</t>
  </si>
  <si>
    <t>К</t>
  </si>
  <si>
    <t>В6</t>
  </si>
  <si>
    <t>В65</t>
  </si>
  <si>
    <t>КД10432</t>
  </si>
  <si>
    <t>Т2</t>
  </si>
  <si>
    <t>Д1086</t>
  </si>
  <si>
    <t>Д7542</t>
  </si>
  <si>
    <t>Т</t>
  </si>
  <si>
    <t>Д8763</t>
  </si>
  <si>
    <t>109</t>
  </si>
  <si>
    <t>7654</t>
  </si>
  <si>
    <t>ТДВ</t>
  </si>
  <si>
    <t>8752</t>
  </si>
  <si>
    <t>Д93</t>
  </si>
  <si>
    <t>ТКД87</t>
  </si>
  <si>
    <t>97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</si>
  <si>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</si>
  <si>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К974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</si>
  <si>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</si>
  <si>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К1086</t>
  </si>
  <si>
    <t>7♠*, E, +1700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</si>
  <si>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</si>
  <si>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W, -630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</si>
  <si>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</si>
  <si>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ТВ1064</t>
  </si>
  <si>
    <t>10953</t>
  </si>
  <si>
    <r>
      <t>6</t>
    </r>
    <r>
      <rPr>
        <sz val="10"/>
        <color indexed="10"/>
        <rFont val="Arial Cyr"/>
        <family val="2"/>
      </rPr>
      <t>♥</t>
    </r>
  </si>
  <si>
    <t>♠4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</si>
  <si>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</si>
  <si>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</si>
  <si>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5♣</t>
  </si>
  <si>
    <r>
      <t>♦</t>
    </r>
    <r>
      <rPr>
        <sz val="10"/>
        <rFont val="Arial Cyr"/>
        <family val="2"/>
      </rPr>
      <t>10</t>
    </r>
  </si>
  <si>
    <t>♠2</t>
  </si>
  <si>
    <t>3♠</t>
  </si>
  <si>
    <t>♣9</t>
  </si>
  <si>
    <t>♠J</t>
  </si>
  <si>
    <t>07</t>
  </si>
  <si>
    <t>08</t>
  </si>
  <si>
    <t>В63</t>
  </si>
  <si>
    <t>КВ52</t>
  </si>
  <si>
    <t>В73</t>
  </si>
  <si>
    <t>КДВ7</t>
  </si>
  <si>
    <t>98</t>
  </si>
  <si>
    <t>Д32</t>
  </si>
  <si>
    <t>КВ872</t>
  </si>
  <si>
    <t>107</t>
  </si>
  <si>
    <t>ТД8542</t>
  </si>
  <si>
    <t>ТД10</t>
  </si>
  <si>
    <t>8643</t>
  </si>
  <si>
    <t>ТК5</t>
  </si>
  <si>
    <t>Д1064</t>
  </si>
  <si>
    <t>1065</t>
  </si>
  <si>
    <t>6432</t>
  </si>
  <si>
    <t>9</t>
  </si>
  <si>
    <t>КД1074</t>
  </si>
  <si>
    <t>8754</t>
  </si>
  <si>
    <t>ТВ</t>
  </si>
  <si>
    <t>Т964</t>
  </si>
  <si>
    <t>Д53</t>
  </si>
  <si>
    <t>К9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</si>
  <si>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</si>
  <si>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</si>
  <si>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982</t>
  </si>
  <si>
    <t>ТДВ9842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</si>
  <si>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</si>
  <si>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Т1085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</si>
  <si>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</si>
  <si>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</si>
  <si>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Т62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</si>
  <si>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</si>
  <si>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К1096</t>
  </si>
  <si>
    <t>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</si>
  <si>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</si>
  <si>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♥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</si>
  <si>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K</t>
    </r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</si>
  <si>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</si>
  <si>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K</t>
    </r>
  </si>
  <si>
    <r>
      <t>3</t>
    </r>
    <r>
      <rPr>
        <sz val="10"/>
        <color indexed="10"/>
        <rFont val="Arial Cyr"/>
        <family val="2"/>
      </rPr>
      <t>♥</t>
    </r>
  </si>
  <si>
    <t>1♠</t>
  </si>
  <si>
    <t>♠7</t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</si>
  <si>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</si>
  <si>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</si>
  <si>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09</t>
  </si>
  <si>
    <t>62</t>
  </si>
  <si>
    <t>ТД92</t>
  </si>
  <si>
    <t>В102</t>
  </si>
  <si>
    <t>КД9872</t>
  </si>
  <si>
    <t>Д</t>
  </si>
  <si>
    <t>ТДВ3</t>
  </si>
  <si>
    <t>КВ763</t>
  </si>
  <si>
    <t>КВ87543</t>
  </si>
  <si>
    <t>КВ74</t>
  </si>
  <si>
    <t>В109</t>
  </si>
  <si>
    <t>Т632</t>
  </si>
  <si>
    <t>КД943</t>
  </si>
  <si>
    <t>В104</t>
  </si>
  <si>
    <t>1086</t>
  </si>
  <si>
    <t>ТВ9542</t>
  </si>
  <si>
    <t>К1097542</t>
  </si>
  <si>
    <t>ТД94</t>
  </si>
  <si>
    <t>ТД9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</si>
  <si>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</si>
  <si>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10863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</si>
  <si>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</si>
  <si>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КД754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</si>
  <si>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</si>
  <si>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Т85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</si>
  <si>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</si>
  <si>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S, +460</t>
  </si>
  <si>
    <t>Т65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</si>
  <si>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</si>
  <si>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</si>
  <si>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t>К73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</si>
  <si>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</si>
  <si>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86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</si>
  <si>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</si>
  <si>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1082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</si>
  <si>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</si>
  <si>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3♠к</t>
  </si>
  <si>
    <r>
      <t>♦</t>
    </r>
    <r>
      <rPr>
        <sz val="10"/>
        <rFont val="Arial Cyr"/>
        <family val="2"/>
      </rPr>
      <t>6</t>
    </r>
  </si>
  <si>
    <t>4NT</t>
  </si>
  <si>
    <r>
      <t>5</t>
    </r>
    <r>
      <rPr>
        <sz val="10"/>
        <color indexed="10"/>
        <rFont val="Arial Cyr"/>
        <family val="2"/>
      </rPr>
      <t>♦</t>
    </r>
  </si>
  <si>
    <t>♠10</t>
  </si>
  <si>
    <r>
      <t>♦</t>
    </r>
    <r>
      <rPr>
        <sz val="10"/>
        <rFont val="Arial Cyr"/>
        <family val="2"/>
      </rPr>
      <t>Q</t>
    </r>
  </si>
  <si>
    <t>11</t>
  </si>
  <si>
    <t>12</t>
  </si>
  <si>
    <t>К863</t>
  </si>
  <si>
    <t>95</t>
  </si>
  <si>
    <t>КД8</t>
  </si>
  <si>
    <t>Т10862</t>
  </si>
  <si>
    <t>К84</t>
  </si>
  <si>
    <t>К1064</t>
  </si>
  <si>
    <t>952</t>
  </si>
  <si>
    <t>КВ1072</t>
  </si>
  <si>
    <t>83</t>
  </si>
  <si>
    <t>Т10742</t>
  </si>
  <si>
    <t>53</t>
  </si>
  <si>
    <t>743</t>
  </si>
  <si>
    <t>Д9</t>
  </si>
  <si>
    <t>ДВ3</t>
  </si>
  <si>
    <t>Т93</t>
  </si>
  <si>
    <t>КДВ10842</t>
  </si>
  <si>
    <t>К865</t>
  </si>
  <si>
    <t>ТВ1042</t>
  </si>
  <si>
    <t>93</t>
  </si>
  <si>
    <t>82</t>
  </si>
  <si>
    <t>ТД107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</si>
  <si>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</si>
  <si>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ТД64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</si>
  <si>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</si>
  <si>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В96</t>
  </si>
  <si>
    <t>КВ5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</si>
  <si>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</si>
  <si>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N, +420</t>
  </si>
  <si>
    <t>Т10952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</si>
  <si>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</si>
  <si>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+1100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</si>
  <si>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</si>
  <si>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ТДВ75</t>
  </si>
  <si>
    <t>♠6</t>
  </si>
  <si>
    <r>
      <t>♥</t>
    </r>
    <r>
      <rPr>
        <sz val="10"/>
        <rFont val="Arial Cyr"/>
        <family val="2"/>
      </rPr>
      <t>3</t>
    </r>
  </si>
  <si>
    <t>5♠</t>
  </si>
  <si>
    <t>♣A</t>
  </si>
  <si>
    <t>♠8</t>
  </si>
  <si>
    <r>
      <t>♥</t>
    </r>
    <r>
      <rPr>
        <sz val="10"/>
        <rFont val="Arial Cyr"/>
        <family val="2"/>
      </rPr>
      <t>5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</si>
  <si>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</si>
  <si>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5</t>
    </r>
  </si>
  <si>
    <t>2 тур</t>
  </si>
  <si>
    <t>В875</t>
  </si>
  <si>
    <t>КД9</t>
  </si>
  <si>
    <t>КВ32</t>
  </si>
  <si>
    <t>КДВ10952</t>
  </si>
  <si>
    <t>Д4</t>
  </si>
  <si>
    <t>К962</t>
  </si>
  <si>
    <t>Т3</t>
  </si>
  <si>
    <t>В1086</t>
  </si>
  <si>
    <t>742</t>
  </si>
  <si>
    <t>КД43</t>
  </si>
  <si>
    <t>Т108</t>
  </si>
  <si>
    <t>764</t>
  </si>
  <si>
    <t>Д85</t>
  </si>
  <si>
    <t>1076</t>
  </si>
  <si>
    <t>Т985</t>
  </si>
  <si>
    <t>Д86</t>
  </si>
  <si>
    <t>ТК532</t>
  </si>
  <si>
    <t>К95</t>
  </si>
  <si>
    <t>Д104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</si>
  <si>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</si>
  <si>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</si>
  <si>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В97652</t>
  </si>
  <si>
    <t>Т109</t>
  </si>
  <si>
    <t>6NT, E, -990</t>
  </si>
  <si>
    <t>6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</si>
  <si>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</si>
  <si>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6NT, N, +1440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</si>
  <si>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</si>
  <si>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1097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</si>
  <si>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</si>
  <si>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4♣</t>
  </si>
  <si>
    <r>
      <t>5</t>
    </r>
    <r>
      <rPr>
        <sz val="10"/>
        <color indexed="10"/>
        <rFont val="Arial Cyr"/>
        <family val="2"/>
      </rPr>
      <t>♦</t>
    </r>
  </si>
  <si>
    <t>6NT</t>
  </si>
  <si>
    <r>
      <t>♦</t>
    </r>
    <r>
      <rPr>
        <sz val="10"/>
        <rFont val="Arial Cyr"/>
        <family val="2"/>
      </rPr>
      <t>7</t>
    </r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</si>
  <si>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</si>
  <si>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6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</si>
  <si>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</si>
  <si>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4</t>
    </r>
  </si>
  <si>
    <t>5NT</t>
  </si>
  <si>
    <t>♣6</t>
  </si>
  <si>
    <t>642</t>
  </si>
  <si>
    <t>ТД108732</t>
  </si>
  <si>
    <t>Т9</t>
  </si>
  <si>
    <t>ТВ10</t>
  </si>
  <si>
    <t>973</t>
  </si>
  <si>
    <t>Т10963</t>
  </si>
  <si>
    <t>108</t>
  </si>
  <si>
    <t>ТК85</t>
  </si>
  <si>
    <t>Д1073</t>
  </si>
  <si>
    <t>В</t>
  </si>
  <si>
    <t>10875</t>
  </si>
  <si>
    <t>964</t>
  </si>
  <si>
    <t>Д83</t>
  </si>
  <si>
    <t>ТД</t>
  </si>
  <si>
    <t>64</t>
  </si>
  <si>
    <t>853</t>
  </si>
  <si>
    <t>ДВ942</t>
  </si>
  <si>
    <t>КД5</t>
  </si>
  <si>
    <t>В742</t>
  </si>
  <si>
    <t>КД9643</t>
  </si>
  <si>
    <t>Т5</t>
  </si>
  <si>
    <t>В9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</si>
  <si>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</si>
  <si>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</si>
  <si>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КВ64</t>
  </si>
  <si>
    <t>К752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</si>
  <si>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</si>
  <si>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t>КВ10852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</si>
  <si>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</si>
  <si>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N, +140</t>
  </si>
  <si>
    <t>ТК106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</si>
  <si>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</si>
  <si>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В72</t>
  </si>
  <si>
    <r>
      <t>2</t>
    </r>
    <r>
      <rPr>
        <sz val="10"/>
        <color indexed="10"/>
        <rFont val="Arial Cyr"/>
        <family val="2"/>
      </rPr>
      <t>♦</t>
    </r>
  </si>
  <si>
    <t>♣K</t>
  </si>
  <si>
    <t>3♣к</t>
  </si>
  <si>
    <t>♠3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</si>
  <si>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</si>
  <si>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9</t>
    </r>
  </si>
  <si>
    <t>1095</t>
  </si>
  <si>
    <t>К63</t>
  </si>
  <si>
    <t>КВ103</t>
  </si>
  <si>
    <t>Д9852</t>
  </si>
  <si>
    <t>10965432</t>
  </si>
  <si>
    <t>ТК6</t>
  </si>
  <si>
    <t>7432</t>
  </si>
  <si>
    <t>ТДВ107</t>
  </si>
  <si>
    <t>ДВ642</t>
  </si>
  <si>
    <t>К109</t>
  </si>
  <si>
    <t>Т87543</t>
  </si>
  <si>
    <t>1094</t>
  </si>
  <si>
    <t>52</t>
  </si>
  <si>
    <t>Т10643</t>
  </si>
  <si>
    <t>ТВ7</t>
  </si>
  <si>
    <t>ДВ8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</si>
  <si>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</si>
  <si>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8543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</si>
  <si>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</si>
  <si>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К753</t>
  </si>
  <si>
    <t>ДВ62</t>
  </si>
  <si>
    <t>1NT, S, +120</t>
  </si>
  <si>
    <t>ТД85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</si>
  <si>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</si>
  <si>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+400</t>
    </r>
  </si>
  <si>
    <t>ТД864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</si>
  <si>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</si>
  <si>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В7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</si>
  <si>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</si>
  <si>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♠5</t>
  </si>
  <si>
    <r>
      <t>♥</t>
    </r>
    <r>
      <rPr>
        <sz val="10"/>
        <rFont val="Arial Cyr"/>
        <family val="2"/>
      </rPr>
      <t>10</t>
    </r>
  </si>
  <si>
    <r>
      <t>2</t>
    </r>
    <r>
      <rPr>
        <sz val="10"/>
        <color indexed="10"/>
        <rFont val="Arial Cyr"/>
        <family val="2"/>
      </rPr>
      <t>♥</t>
    </r>
  </si>
  <si>
    <t>2♣</t>
  </si>
  <si>
    <t>В1097</t>
  </si>
  <si>
    <t>ДВ7</t>
  </si>
  <si>
    <t>Д9632</t>
  </si>
  <si>
    <t>Д653</t>
  </si>
  <si>
    <t>Т7</t>
  </si>
  <si>
    <t>ТКД5</t>
  </si>
  <si>
    <t>Т862</t>
  </si>
  <si>
    <t>К10943</t>
  </si>
  <si>
    <t>1054</t>
  </si>
  <si>
    <t>ТДВ4</t>
  </si>
  <si>
    <t>ТД4</t>
  </si>
  <si>
    <t>КВ10976</t>
  </si>
  <si>
    <t>84</t>
  </si>
  <si>
    <t>К98</t>
  </si>
  <si>
    <t>Т4</t>
  </si>
  <si>
    <t>КД8654</t>
  </si>
  <si>
    <t>102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</si>
  <si>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</si>
  <si>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</si>
  <si>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ТКВ32</t>
  </si>
  <si>
    <t>К107532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</si>
  <si>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</si>
  <si>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</si>
  <si>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</si>
  <si>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4♠, E, -420</t>
  </si>
  <si>
    <t>Т107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</si>
  <si>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</si>
  <si>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В1072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</si>
  <si>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</si>
  <si>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</si>
  <si>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♦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</si>
  <si>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9</t>
    </r>
  </si>
  <si>
    <t>4♠к</t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</si>
  <si>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</si>
  <si>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</si>
  <si>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Д862</t>
  </si>
  <si>
    <t>К7</t>
  </si>
  <si>
    <t>Т1095</t>
  </si>
  <si>
    <t>Д10872</t>
  </si>
  <si>
    <t>9632</t>
  </si>
  <si>
    <t>К3</t>
  </si>
  <si>
    <t>ТВ1074</t>
  </si>
  <si>
    <t>10432</t>
  </si>
  <si>
    <t>КД10963</t>
  </si>
  <si>
    <t>К843</t>
  </si>
  <si>
    <t>Д72</t>
  </si>
  <si>
    <t>К87</t>
  </si>
  <si>
    <t>965</t>
  </si>
  <si>
    <t>К6</t>
  </si>
  <si>
    <t>953</t>
  </si>
  <si>
    <t>К875</t>
  </si>
  <si>
    <t>984</t>
  </si>
  <si>
    <t>ТВ1075</t>
  </si>
  <si>
    <t>К953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</si>
  <si>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</si>
  <si>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ТД965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</si>
  <si>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</si>
  <si>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75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</si>
  <si>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</si>
  <si>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1♠, S, +140</t>
  </si>
  <si>
    <t>ДВ1032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</si>
  <si>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</si>
  <si>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N, +630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</si>
  <si>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</si>
  <si>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</si>
  <si>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Д62</t>
  </si>
  <si>
    <r>
      <t>♥</t>
    </r>
    <r>
      <rPr>
        <sz val="10"/>
        <rFont val="Arial Cyr"/>
        <family val="2"/>
      </rPr>
      <t>2</t>
    </r>
  </si>
  <si>
    <t>Д94</t>
  </si>
  <si>
    <t>ТК965</t>
  </si>
  <si>
    <t>97542</t>
  </si>
  <si>
    <t>108732</t>
  </si>
  <si>
    <t>1063</t>
  </si>
  <si>
    <t>КВ4</t>
  </si>
  <si>
    <t>КВ2</t>
  </si>
  <si>
    <t>10765</t>
  </si>
  <si>
    <t>Д103</t>
  </si>
  <si>
    <t>104</t>
  </si>
  <si>
    <t>ТД108</t>
  </si>
  <si>
    <t>ТДВ5</t>
  </si>
  <si>
    <t>75432</t>
  </si>
  <si>
    <t>ТКВ6</t>
  </si>
  <si>
    <t>ТД105</t>
  </si>
  <si>
    <t>КВ874</t>
  </si>
  <si>
    <t>Д98752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</si>
  <si>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</si>
  <si>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Т83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</si>
  <si>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</si>
  <si>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В74</t>
  </si>
  <si>
    <t>ТВ732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</si>
  <si>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</si>
  <si>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E, -430</t>
  </si>
  <si>
    <t>В3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</si>
  <si>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</si>
  <si>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3♠*, E,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</si>
  <si>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</si>
  <si>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963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</si>
  <si>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</si>
  <si>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3♣</t>
  </si>
  <si>
    <t>♣2</t>
  </si>
  <si>
    <r>
      <t>♦</t>
    </r>
    <r>
      <rPr>
        <sz val="10"/>
        <rFont val="Arial Cyr"/>
        <family val="2"/>
      </rPr>
      <t>8</t>
    </r>
  </si>
  <si>
    <t>3 тур</t>
  </si>
  <si>
    <t>Т986</t>
  </si>
  <si>
    <t>ДВ6</t>
  </si>
  <si>
    <t>ТК62</t>
  </si>
  <si>
    <t>ТВ106543</t>
  </si>
  <si>
    <t>ТД102</t>
  </si>
  <si>
    <t>Д9753</t>
  </si>
  <si>
    <t>КВ108</t>
  </si>
  <si>
    <t>КВ107</t>
  </si>
  <si>
    <t>Д54</t>
  </si>
  <si>
    <t>Т1073</t>
  </si>
  <si>
    <t>КДВ4</t>
  </si>
  <si>
    <t>В10753</t>
  </si>
  <si>
    <t>763</t>
  </si>
  <si>
    <t>854</t>
  </si>
  <si>
    <t>ТДВ875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</si>
  <si>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</si>
  <si>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</si>
  <si>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</si>
  <si>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t>К9542</t>
  </si>
  <si>
    <t>Т7632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</si>
  <si>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</si>
  <si>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</si>
  <si>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6♣*, W, +300</t>
  </si>
  <si>
    <t>КД972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</si>
  <si>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</si>
  <si>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КВ9</t>
  </si>
  <si>
    <r>
      <t>4</t>
    </r>
    <r>
      <rPr>
        <sz val="10"/>
        <color indexed="10"/>
        <rFont val="Arial Cyr"/>
        <family val="2"/>
      </rPr>
      <t>♥</t>
    </r>
  </si>
  <si>
    <t>6♣</t>
  </si>
  <si>
    <r>
      <t>6</t>
    </r>
    <r>
      <rPr>
        <sz val="10"/>
        <color indexed="10"/>
        <rFont val="Arial Cyr"/>
        <family val="2"/>
      </rPr>
      <t>♥</t>
    </r>
  </si>
  <si>
    <t>5♠к</t>
  </si>
  <si>
    <t>6♣к</t>
  </si>
  <si>
    <t>103</t>
  </si>
  <si>
    <t>Т1098</t>
  </si>
  <si>
    <t>962</t>
  </si>
  <si>
    <t>ТКВ2</t>
  </si>
  <si>
    <t>К9765</t>
  </si>
  <si>
    <t>В32</t>
  </si>
  <si>
    <t>10653</t>
  </si>
  <si>
    <t>КД94</t>
  </si>
  <si>
    <t>ДВ8752</t>
  </si>
  <si>
    <t>Д764</t>
  </si>
  <si>
    <t>КВ75</t>
  </si>
  <si>
    <t>К1053</t>
  </si>
  <si>
    <t>654</t>
  </si>
  <si>
    <t>109864</t>
  </si>
  <si>
    <t>Д75</t>
  </si>
  <si>
    <t>В87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</si>
  <si>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</si>
  <si>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К96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</si>
  <si>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</si>
  <si>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983</t>
  </si>
  <si>
    <t>Д632</t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</si>
  <si>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-1430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</si>
  <si>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</si>
  <si>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</si>
  <si>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Д973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</si>
  <si>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</si>
  <si>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ДВ104</t>
  </si>
  <si>
    <t>КВ9876</t>
  </si>
  <si>
    <t>43</t>
  </si>
  <si>
    <t>Д10973</t>
  </si>
  <si>
    <t>Д74</t>
  </si>
  <si>
    <t>В98</t>
  </si>
  <si>
    <t>В83</t>
  </si>
  <si>
    <t>Д5</t>
  </si>
  <si>
    <t>КВ10865</t>
  </si>
  <si>
    <t>Д86432</t>
  </si>
  <si>
    <t>К5</t>
  </si>
  <si>
    <t>В865</t>
  </si>
  <si>
    <t>ТД732</t>
  </si>
  <si>
    <t>К97</t>
  </si>
  <si>
    <t>ТД2</t>
  </si>
  <si>
    <t>Т104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</si>
  <si>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</si>
  <si>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Д7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</si>
  <si>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</si>
  <si>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К42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</si>
  <si>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</si>
  <si>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t>К762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</si>
  <si>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</si>
  <si>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E, -650</t>
  </si>
  <si>
    <t>Т963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</si>
  <si>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</si>
  <si>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</si>
  <si>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10654</t>
  </si>
  <si>
    <t>ТВ3</t>
  </si>
  <si>
    <t>В109643</t>
  </si>
  <si>
    <t>7542</t>
  </si>
  <si>
    <t>1052</t>
  </si>
  <si>
    <t>К2</t>
  </si>
  <si>
    <t>ТК86</t>
  </si>
  <si>
    <t>К10975</t>
  </si>
  <si>
    <t>К98532</t>
  </si>
  <si>
    <t>87</t>
  </si>
  <si>
    <t>876</t>
  </si>
  <si>
    <t>Т987</t>
  </si>
  <si>
    <t>643</t>
  </si>
  <si>
    <t>В98763</t>
  </si>
  <si>
    <t>10543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</si>
  <si>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</si>
  <si>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</si>
  <si>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</si>
  <si>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Д9863</t>
  </si>
  <si>
    <t>КДВ1042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</si>
  <si>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</si>
  <si>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КДВ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</si>
  <si>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</si>
  <si>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Д972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</si>
  <si>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</si>
  <si>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</si>
  <si>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</si>
  <si>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ТВ6542</t>
  </si>
  <si>
    <t>Т1086</t>
  </si>
  <si>
    <t>ТК1072</t>
  </si>
  <si>
    <t>Т109764</t>
  </si>
  <si>
    <t>987</t>
  </si>
  <si>
    <t>106532</t>
  </si>
  <si>
    <t>КД4</t>
  </si>
  <si>
    <t>109762</t>
  </si>
  <si>
    <t>10754</t>
  </si>
  <si>
    <t>В82</t>
  </si>
  <si>
    <t>КД87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</si>
  <si>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</si>
  <si>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КД53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</si>
  <si>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</si>
  <si>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Д108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</si>
  <si>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</si>
  <si>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6NT, S, +990</t>
  </si>
  <si>
    <t>КДВ9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</si>
  <si>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</si>
  <si>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В853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</si>
  <si>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</si>
  <si>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ТД3</t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</si>
  <si>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</si>
  <si>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</si>
  <si>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Д10853</t>
  </si>
  <si>
    <t>Т109872</t>
  </si>
  <si>
    <t>865</t>
  </si>
  <si>
    <t>54</t>
  </si>
  <si>
    <t>Т7532</t>
  </si>
  <si>
    <t>К64</t>
  </si>
  <si>
    <t>Д102</t>
  </si>
  <si>
    <t>10862</t>
  </si>
  <si>
    <t>9742</t>
  </si>
  <si>
    <t>Д3</t>
  </si>
  <si>
    <t>Т42</t>
  </si>
  <si>
    <t>К8</t>
  </si>
  <si>
    <t>Т109643</t>
  </si>
  <si>
    <t>КДВ987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</si>
  <si>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</si>
  <si>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9764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</si>
  <si>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</si>
  <si>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ТВ6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</si>
  <si>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</si>
  <si>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t>КВ654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</si>
  <si>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</si>
  <si>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W, -110</t>
  </si>
  <si>
    <t>ДВ73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</si>
  <si>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</si>
  <si>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Д52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</si>
  <si>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</si>
  <si>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</si>
  <si>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t>Академова В.В.</t>
  </si>
  <si>
    <t>=</t>
  </si>
  <si>
    <t>4 тур</t>
  </si>
  <si>
    <t>В98653</t>
  </si>
  <si>
    <t>1075</t>
  </si>
  <si>
    <t>Д964</t>
  </si>
  <si>
    <t>875</t>
  </si>
  <si>
    <t>В10642</t>
  </si>
  <si>
    <t>КД85</t>
  </si>
  <si>
    <t>В752</t>
  </si>
  <si>
    <t>ТВ642</t>
  </si>
  <si>
    <t>КД103</t>
  </si>
  <si>
    <t>Д9642</t>
  </si>
  <si>
    <t>85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</si>
  <si>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</si>
  <si>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ТКД7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</si>
  <si>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</si>
  <si>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К642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</si>
  <si>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</si>
  <si>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2NT, E, -120</t>
  </si>
  <si>
    <t>Т103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</si>
  <si>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</si>
  <si>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+800</t>
    </r>
  </si>
  <si>
    <t>975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</si>
  <si>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</si>
  <si>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К10</t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</si>
  <si>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</si>
  <si>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</si>
  <si>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</si>
  <si>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t>В976542</t>
  </si>
  <si>
    <t>КВ6</t>
  </si>
  <si>
    <t>Д1032</t>
  </si>
  <si>
    <t>Т105</t>
  </si>
  <si>
    <t>932</t>
  </si>
  <si>
    <t>КДВ8</t>
  </si>
  <si>
    <t>ТК8</t>
  </si>
  <si>
    <t>Д743</t>
  </si>
  <si>
    <t>Т10</t>
  </si>
  <si>
    <t>К54</t>
  </si>
  <si>
    <t>63</t>
  </si>
  <si>
    <t>В10982</t>
  </si>
  <si>
    <t>ТД7643</t>
  </si>
  <si>
    <t>КВ10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</si>
  <si>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</si>
  <si>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</si>
  <si>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В987632</t>
  </si>
  <si>
    <t>1NT, N, +120</t>
  </si>
  <si>
    <t>В976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</si>
  <si>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</si>
  <si>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4NT, W, -630</t>
  </si>
  <si>
    <t>Т75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</si>
  <si>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</si>
  <si>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КД2</t>
  </si>
  <si>
    <t>92</t>
  </si>
  <si>
    <t>1NTк</t>
  </si>
  <si>
    <r>
      <t>3</t>
    </r>
    <r>
      <rPr>
        <sz val="10"/>
        <color indexed="10"/>
        <rFont val="Arial Cyr"/>
        <family val="2"/>
      </rPr>
      <t>♦</t>
    </r>
  </si>
  <si>
    <t>КДВ106</t>
  </si>
  <si>
    <t>ТКД742</t>
  </si>
  <si>
    <t>Д92</t>
  </si>
  <si>
    <t>ТКД6532</t>
  </si>
  <si>
    <t>Т763</t>
  </si>
  <si>
    <t>ТКВ842</t>
  </si>
  <si>
    <t>108653</t>
  </si>
  <si>
    <t>КВ1092</t>
  </si>
  <si>
    <t>В86</t>
  </si>
  <si>
    <t>Т432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</si>
  <si>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</si>
  <si>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ТД8642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</si>
  <si>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</si>
  <si>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942</t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</si>
  <si>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</si>
  <si>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</si>
  <si>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N,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</si>
  <si>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</si>
  <si>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ТК43</t>
  </si>
  <si>
    <r>
      <t>4</t>
    </r>
    <r>
      <rPr>
        <sz val="10"/>
        <color indexed="10"/>
        <rFont val="Arial Cyr"/>
        <family val="2"/>
      </rPr>
      <t>♥</t>
    </r>
  </si>
  <si>
    <t>♠9</t>
  </si>
  <si>
    <t>♣7</t>
  </si>
  <si>
    <t>Т9654</t>
  </si>
  <si>
    <t>842</t>
  </si>
  <si>
    <t>9842</t>
  </si>
  <si>
    <t>К1063</t>
  </si>
  <si>
    <t>Т6</t>
  </si>
  <si>
    <t>72</t>
  </si>
  <si>
    <t>В10543</t>
  </si>
  <si>
    <t>Т1063</t>
  </si>
  <si>
    <t>9754</t>
  </si>
  <si>
    <t>ДВ</t>
  </si>
  <si>
    <t>ТКВ76</t>
  </si>
  <si>
    <t>ДВ83</t>
  </si>
  <si>
    <t>КВ9754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</si>
  <si>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</si>
  <si>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</si>
  <si>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В97</t>
  </si>
  <si>
    <t>ТКД10653</t>
  </si>
  <si>
    <t>Т82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</si>
  <si>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</si>
  <si>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</si>
  <si>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</si>
  <si>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Т6542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</si>
  <si>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</si>
  <si>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5♣к</t>
  </si>
  <si>
    <t>ТКВ985</t>
  </si>
  <si>
    <t>ТК2</t>
  </si>
  <si>
    <t>К965</t>
  </si>
  <si>
    <t>Т10943</t>
  </si>
  <si>
    <t>В107543</t>
  </si>
  <si>
    <t>Д986</t>
  </si>
  <si>
    <t>Д1065</t>
  </si>
  <si>
    <t>ТВ943</t>
  </si>
  <si>
    <t>КВ876</t>
  </si>
  <si>
    <t>8652</t>
  </si>
  <si>
    <t>КВ8</t>
  </si>
  <si>
    <t>762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</si>
  <si>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</si>
  <si>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</si>
  <si>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ДВ976</t>
  </si>
  <si>
    <t>872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</si>
  <si>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</si>
  <si>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5♣, N, +600</t>
  </si>
  <si>
    <t>ТДВ732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</si>
  <si>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</si>
  <si>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Д652</t>
  </si>
  <si>
    <r>
      <t>♥</t>
    </r>
    <r>
      <rPr>
        <sz val="10"/>
        <rFont val="Arial Cyr"/>
        <family val="2"/>
      </rPr>
      <t>7</t>
    </r>
  </si>
  <si>
    <r>
      <t>5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</si>
  <si>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</si>
  <si>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t>ТКД62</t>
  </si>
  <si>
    <t>Т32</t>
  </si>
  <si>
    <t>Т72</t>
  </si>
  <si>
    <t>Т74</t>
  </si>
  <si>
    <t>Д63</t>
  </si>
  <si>
    <t>В10</t>
  </si>
  <si>
    <t>ТДВ7</t>
  </si>
  <si>
    <t>105</t>
  </si>
  <si>
    <t>В9874</t>
  </si>
  <si>
    <t>Д1094</t>
  </si>
  <si>
    <t>В107</t>
  </si>
  <si>
    <t>КДВ10</t>
  </si>
  <si>
    <t>9832</t>
  </si>
  <si>
    <t>В974</t>
  </si>
  <si>
    <t>Т1052</t>
  </si>
  <si>
    <t>652</t>
  </si>
  <si>
    <t>Д987</t>
  </si>
  <si>
    <t>К98652</t>
  </si>
  <si>
    <t>753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</si>
  <si>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</si>
  <si>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КД6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</si>
  <si>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</si>
  <si>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КВ85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</si>
  <si>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</si>
  <si>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ТКД542</t>
  </si>
  <si>
    <t>65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</si>
  <si>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</si>
  <si>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6NT, S, +1440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</si>
  <si>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</si>
  <si>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6♠</t>
  </si>
  <si>
    <r>
      <t>6</t>
    </r>
    <r>
      <rPr>
        <sz val="10"/>
        <color indexed="10"/>
        <rFont val="Arial Cyr"/>
        <family val="2"/>
      </rPr>
      <t>♥</t>
    </r>
  </si>
  <si>
    <t>5 тур</t>
  </si>
  <si>
    <t>ТКД74</t>
  </si>
  <si>
    <t>В1083</t>
  </si>
  <si>
    <t>96</t>
  </si>
  <si>
    <t>В864</t>
  </si>
  <si>
    <t>ТД842</t>
  </si>
  <si>
    <t>Т9652</t>
  </si>
  <si>
    <t>ТВ1043</t>
  </si>
  <si>
    <t>Д642</t>
  </si>
  <si>
    <t>В10975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</si>
  <si>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</si>
  <si>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10874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</si>
  <si>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</si>
  <si>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ТКД103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</si>
  <si>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</si>
  <si>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</si>
  <si>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t>К4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</si>
  <si>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</si>
  <si>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N, +620</t>
  </si>
  <si>
    <t>ТКД2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</si>
  <si>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</si>
  <si>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</si>
  <si>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</si>
  <si>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</si>
  <si>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</si>
  <si>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863</t>
  </si>
  <si>
    <t>ТК754</t>
  </si>
  <si>
    <t>КВ7652</t>
  </si>
  <si>
    <t>В5</t>
  </si>
  <si>
    <t>КВ65</t>
  </si>
  <si>
    <t>ТДВ92</t>
  </si>
  <si>
    <t>1093</t>
  </si>
  <si>
    <t>К98632</t>
  </si>
  <si>
    <t>КД842</t>
  </si>
  <si>
    <t>Т10832</t>
  </si>
  <si>
    <t>Т10942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</si>
  <si>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</si>
  <si>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Д10963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</si>
  <si>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</si>
  <si>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</si>
  <si>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-1100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</si>
  <si>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</si>
  <si>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</si>
  <si>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</si>
  <si>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Д73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</si>
  <si>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</si>
  <si>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Д8</t>
  </si>
  <si>
    <t>Д42</t>
  </si>
  <si>
    <t>К96432</t>
  </si>
  <si>
    <t>Д95</t>
  </si>
  <si>
    <t>Д1072</t>
  </si>
  <si>
    <t>В98542</t>
  </si>
  <si>
    <t>В762</t>
  </si>
  <si>
    <t>К1054</t>
  </si>
  <si>
    <t>К65</t>
  </si>
  <si>
    <t>К1075</t>
  </si>
  <si>
    <t>В85</t>
  </si>
  <si>
    <t>874</t>
  </si>
  <si>
    <t>ТВ72</t>
  </si>
  <si>
    <t>К1093</t>
  </si>
  <si>
    <t>К853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</si>
  <si>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</si>
  <si>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</si>
  <si>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В1097432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</si>
  <si>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</si>
  <si>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6♠, E, -980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</si>
  <si>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</si>
  <si>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ТК632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</si>
  <si>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</si>
  <si>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</si>
  <si>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</si>
  <si>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 Cyr"/>
        <family val="2"/>
      </rPr>
      <t>♦</t>
    </r>
  </si>
  <si>
    <t>В10984</t>
  </si>
  <si>
    <t>Д873</t>
  </si>
  <si>
    <t>ТД109</t>
  </si>
  <si>
    <t>ТК53</t>
  </si>
  <si>
    <t>К1052</t>
  </si>
  <si>
    <t>Д962</t>
  </si>
  <si>
    <t>ТД9864</t>
  </si>
  <si>
    <t>КДВ1073</t>
  </si>
  <si>
    <t>ТКВ10843</t>
  </si>
  <si>
    <t>КВ73</t>
  </si>
  <si>
    <t>В876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</si>
  <si>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</si>
  <si>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</si>
  <si>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</si>
  <si>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N,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</si>
  <si>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</si>
  <si>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-400</t>
    </r>
  </si>
  <si>
    <t>7652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</si>
  <si>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</si>
  <si>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Т1094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</si>
  <si>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</si>
  <si>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К5432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</si>
  <si>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</si>
  <si>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</si>
  <si>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</si>
  <si>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2NTк</t>
  </si>
  <si>
    <t>752</t>
  </si>
  <si>
    <t>ТК9864</t>
  </si>
  <si>
    <t>Д9742</t>
  </si>
  <si>
    <t>ТДВ10864</t>
  </si>
  <si>
    <t>К93</t>
  </si>
  <si>
    <t>ДВ102</t>
  </si>
  <si>
    <t>ТК942</t>
  </si>
  <si>
    <t>ДВ10</t>
  </si>
  <si>
    <t>В642</t>
  </si>
  <si>
    <t>ТД93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</si>
  <si>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</si>
  <si>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9542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</si>
  <si>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</si>
  <si>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</si>
  <si>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S, +400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</si>
  <si>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</si>
  <si>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6NT, W, -1440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</si>
  <si>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</si>
  <si>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К976543</t>
  </si>
  <si>
    <t>В765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</si>
  <si>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</si>
  <si>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1♣</t>
  </si>
  <si>
    <t>ТД5</t>
  </si>
  <si>
    <t>ДВ532</t>
  </si>
  <si>
    <t>10873</t>
  </si>
  <si>
    <t>КВ9853</t>
  </si>
  <si>
    <t>КД75</t>
  </si>
  <si>
    <t>Т96</t>
  </si>
  <si>
    <t>Т8742</t>
  </si>
  <si>
    <t>10986</t>
  </si>
  <si>
    <t>В973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</si>
  <si>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</si>
  <si>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Т9532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</si>
  <si>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</si>
  <si>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106542</t>
  </si>
  <si>
    <t>1NT, E,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</si>
  <si>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</si>
  <si>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2♣, E, -130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</si>
  <si>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</si>
  <si>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</si>
  <si>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3</t>
    </r>
    <r>
      <rPr>
        <sz val="10"/>
        <color indexed="10"/>
        <rFont val="Arial Cyr"/>
        <family val="2"/>
      </rPr>
      <t>♥</t>
    </r>
  </si>
  <si>
    <t>4♣к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</si>
</sst>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0.000000"/>
    <numFmt numFmtId="208" formatCode="0.00000"/>
    <numFmt numFmtId="209" formatCode="0.0000"/>
    <numFmt numFmtId="210" formatCode="[$-419]d\-mmm\-yyyy;@"/>
  </numFmts>
  <fonts count="53"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name val="Arial Cyr"/>
      <family val="2"/>
    </font>
    <font>
      <sz val="7"/>
      <color indexed="42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  <font>
      <b/>
      <sz val="9"/>
      <color indexed="42"/>
      <name val="Symbol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20"/>
      <name val="Arial Cyr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10"/>
      <color rgb="FFFF0000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/>
      <right style="thin">
        <color indexed="19"/>
      </right>
      <top/>
      <bottom/>
    </border>
    <border>
      <left style="thin">
        <color indexed="19"/>
      </left>
      <right/>
      <top/>
      <bottom/>
    </border>
    <border>
      <left style="thin">
        <color indexed="19"/>
      </left>
      <right/>
      <top/>
      <bottom style="thin">
        <color indexed="19"/>
      </bottom>
    </border>
    <border>
      <left/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1" fillId="0" borderId="0" xfId="56" applyFont="1" applyAlignment="1">
      <alignment horizontal="centerContinuous"/>
      <protection/>
    </xf>
    <xf numFmtId="0" fontId="22" fillId="0" borderId="0" xfId="56" applyFont="1" applyAlignment="1">
      <alignment horizontal="centerContinuous"/>
      <protection/>
    </xf>
    <xf numFmtId="0" fontId="14" fillId="0" borderId="0" xfId="56" applyAlignment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56" applyAlignment="1">
      <alignment horizontal="left"/>
      <protection/>
    </xf>
    <xf numFmtId="0" fontId="23" fillId="0" borderId="0" xfId="55" applyFont="1" applyAlignment="1">
      <alignment horizontal="left"/>
      <protection/>
    </xf>
    <xf numFmtId="0" fontId="14" fillId="0" borderId="0" xfId="55" applyFont="1">
      <alignment/>
      <protection/>
    </xf>
    <xf numFmtId="0" fontId="25" fillId="0" borderId="0" xfId="55" applyFont="1" applyAlignment="1">
      <alignment horizontal="centerContinuous"/>
      <protection/>
    </xf>
    <xf numFmtId="0" fontId="26" fillId="0" borderId="0" xfId="55" applyFont="1" applyAlignment="1">
      <alignment horizontal="center"/>
      <protection/>
    </xf>
    <xf numFmtId="0" fontId="14" fillId="0" borderId="0" xfId="55" applyFont="1" applyBorder="1" applyAlignment="1">
      <alignment horizontal="centerContinuous"/>
      <protection/>
    </xf>
    <xf numFmtId="0" fontId="22" fillId="0" borderId="10" xfId="56" applyFont="1" applyFill="1" applyBorder="1" applyAlignment="1">
      <alignment horizontal="center"/>
      <protection/>
    </xf>
    <xf numFmtId="2" fontId="29" fillId="0" borderId="11" xfId="56" applyNumberFormat="1" applyFont="1" applyBorder="1" applyAlignment="1">
      <alignment horizontal="center"/>
      <protection/>
    </xf>
    <xf numFmtId="0" fontId="14" fillId="0" borderId="0" xfId="56">
      <alignment/>
      <protection/>
    </xf>
    <xf numFmtId="0" fontId="22" fillId="0" borderId="10" xfId="56" applyFont="1" applyBorder="1" applyAlignment="1">
      <alignment horizontal="center"/>
      <protection/>
    </xf>
    <xf numFmtId="0" fontId="22" fillId="0" borderId="12" xfId="56" applyFont="1" applyBorder="1" applyAlignment="1">
      <alignment horizontal="center"/>
      <protection/>
    </xf>
    <xf numFmtId="0" fontId="22" fillId="0" borderId="0" xfId="56" applyFont="1">
      <alignment/>
      <protection/>
    </xf>
    <xf numFmtId="202" fontId="29" fillId="0" borderId="11" xfId="56" applyNumberFormat="1" applyFont="1" applyBorder="1" applyAlignment="1">
      <alignment horizontal="center"/>
      <protection/>
    </xf>
    <xf numFmtId="0" fontId="14" fillId="0" borderId="0" xfId="55" applyFont="1" applyAlignment="1">
      <alignment vertical="center"/>
      <protection/>
    </xf>
    <xf numFmtId="1" fontId="29" fillId="0" borderId="11" xfId="56" applyNumberFormat="1" applyFont="1" applyBorder="1" applyAlignment="1">
      <alignment horizontal="center"/>
      <protection/>
    </xf>
    <xf numFmtId="0" fontId="20" fillId="0" borderId="13" xfId="56" applyNumberFormat="1" applyFont="1" applyBorder="1" applyAlignment="1">
      <alignment horizontal="center"/>
      <protection/>
    </xf>
    <xf numFmtId="2" fontId="14" fillId="0" borderId="0" xfId="56" applyNumberFormat="1">
      <alignment/>
      <protection/>
    </xf>
    <xf numFmtId="176" fontId="14" fillId="0" borderId="0" xfId="58" applyNumberFormat="1" applyFont="1">
      <alignment/>
      <protection/>
    </xf>
    <xf numFmtId="0" fontId="33" fillId="0" borderId="0" xfId="58" applyFont="1" applyAlignment="1">
      <alignment horizontal="center"/>
      <protection/>
    </xf>
    <xf numFmtId="0" fontId="14" fillId="0" borderId="0" xfId="58" applyFont="1">
      <alignment/>
      <protection/>
    </xf>
    <xf numFmtId="0" fontId="36" fillId="0" borderId="0" xfId="59" applyFont="1" applyBorder="1" applyAlignment="1" applyProtection="1">
      <alignment horizontal="right"/>
      <protection locked="0"/>
    </xf>
    <xf numFmtId="0" fontId="14" fillId="0" borderId="0" xfId="57" applyFont="1">
      <alignment/>
      <protection/>
    </xf>
    <xf numFmtId="0" fontId="37" fillId="0" borderId="0" xfId="59" applyFont="1" applyBorder="1" applyAlignment="1" applyProtection="1">
      <alignment horizontal="right"/>
      <protection locked="0"/>
    </xf>
    <xf numFmtId="177" fontId="14" fillId="0" borderId="0" xfId="57" applyNumberFormat="1" applyFont="1" applyBorder="1" applyAlignment="1" applyProtection="1">
      <alignment horizontal="center"/>
      <protection locked="0"/>
    </xf>
    <xf numFmtId="1" fontId="14" fillId="0" borderId="0" xfId="57" applyNumberFormat="1" applyFont="1" applyBorder="1" applyAlignment="1" applyProtection="1">
      <alignment horizontal="center"/>
      <protection locked="0"/>
    </xf>
    <xf numFmtId="0" fontId="33" fillId="0" borderId="0" xfId="58" applyFont="1">
      <alignment/>
      <protection/>
    </xf>
    <xf numFmtId="0" fontId="33" fillId="0" borderId="0" xfId="58" applyFont="1" applyFill="1" applyAlignment="1">
      <alignment horizontal="center"/>
      <protection/>
    </xf>
    <xf numFmtId="0" fontId="22" fillId="0" borderId="0" xfId="58" applyFont="1">
      <alignment/>
      <protection/>
    </xf>
    <xf numFmtId="201" fontId="24" fillId="0" borderId="0" xfId="53" applyNumberFormat="1" applyFont="1" applyAlignment="1">
      <alignment horizontal="centerContinuous"/>
      <protection/>
    </xf>
    <xf numFmtId="0" fontId="14" fillId="0" borderId="14" xfId="55" applyFont="1" applyBorder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4" fillId="0" borderId="15" xfId="55" applyFont="1" applyBorder="1" applyAlignment="1">
      <alignment horizontal="center"/>
      <protection/>
    </xf>
    <xf numFmtId="0" fontId="27" fillId="18" borderId="0" xfId="55" applyFont="1" applyFill="1" applyAlignment="1">
      <alignment horizontal="center"/>
      <protection/>
    </xf>
    <xf numFmtId="0" fontId="27" fillId="18" borderId="0" xfId="55" applyFont="1" applyFill="1" applyBorder="1" applyAlignment="1">
      <alignment horizontal="centerContinuous"/>
      <protection/>
    </xf>
    <xf numFmtId="0" fontId="28" fillId="18" borderId="0" xfId="55" applyFont="1" applyFill="1" applyAlignment="1">
      <alignment horizontal="center"/>
      <protection/>
    </xf>
    <xf numFmtId="4" fontId="42" fillId="18" borderId="0" xfId="55" applyNumberFormat="1" applyFont="1" applyFill="1" applyAlignment="1">
      <alignment horizontal="center"/>
      <protection/>
    </xf>
    <xf numFmtId="0" fontId="30" fillId="18" borderId="0" xfId="55" applyFont="1" applyFill="1" applyAlignment="1">
      <alignment horizontal="center"/>
      <protection/>
    </xf>
    <xf numFmtId="2" fontId="0" fillId="0" borderId="11" xfId="56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0" xfId="56" applyAlignment="1">
      <alignment horizontal="center"/>
      <protection/>
    </xf>
    <xf numFmtId="0" fontId="22" fillId="0" borderId="0" xfId="56" applyFont="1" applyAlignment="1">
      <alignment horizontal="centerContinuous"/>
      <protection/>
    </xf>
    <xf numFmtId="0" fontId="29" fillId="0" borderId="0" xfId="0" applyFont="1" applyAlignment="1">
      <alignment horizontal="left"/>
    </xf>
    <xf numFmtId="0" fontId="22" fillId="0" borderId="0" xfId="56" applyFont="1" applyAlignment="1">
      <alignment horizontal="right"/>
      <protection/>
    </xf>
    <xf numFmtId="0" fontId="22" fillId="0" borderId="0" xfId="56" applyFont="1" applyAlignment="1">
      <alignment horizontal="center"/>
      <protection/>
    </xf>
    <xf numFmtId="0" fontId="14" fillId="0" borderId="0" xfId="55" applyFont="1" applyBorder="1" applyAlignment="1">
      <alignment horizontal="center"/>
      <protection/>
    </xf>
    <xf numFmtId="0" fontId="22" fillId="0" borderId="13" xfId="56" applyFont="1" applyFill="1" applyBorder="1" applyAlignment="1">
      <alignment horizontal="center"/>
      <protection/>
    </xf>
    <xf numFmtId="0" fontId="27" fillId="18" borderId="16" xfId="55" applyFont="1" applyFill="1" applyBorder="1" applyAlignment="1">
      <alignment horizontal="center" vertical="center"/>
      <protection/>
    </xf>
    <xf numFmtId="0" fontId="27" fillId="18" borderId="16" xfId="55" applyFont="1" applyFill="1" applyBorder="1" applyAlignment="1">
      <alignment horizontal="center" vertical="center" wrapText="1"/>
      <protection/>
    </xf>
    <xf numFmtId="0" fontId="27" fillId="18" borderId="16" xfId="55" applyFont="1" applyFill="1" applyBorder="1" applyAlignment="1">
      <alignment horizontal="centerContinuous" vertical="center"/>
      <protection/>
    </xf>
    <xf numFmtId="0" fontId="28" fillId="18" borderId="16" xfId="55" applyFont="1" applyFill="1" applyBorder="1" applyAlignment="1">
      <alignment horizontal="center" vertical="center"/>
      <protection/>
    </xf>
    <xf numFmtId="0" fontId="28" fillId="18" borderId="16" xfId="55" applyFont="1" applyFill="1" applyBorder="1" applyAlignment="1">
      <alignment horizontal="center" vertical="center" wrapText="1"/>
      <protection/>
    </xf>
    <xf numFmtId="0" fontId="30" fillId="18" borderId="16" xfId="55" applyFont="1" applyFill="1" applyBorder="1" applyAlignment="1">
      <alignment horizontal="center" vertical="center"/>
      <protection/>
    </xf>
    <xf numFmtId="0" fontId="23" fillId="0" borderId="0" xfId="55" applyFont="1" applyAlignment="1">
      <alignment horizontal="center"/>
      <protection/>
    </xf>
    <xf numFmtId="0" fontId="14" fillId="0" borderId="11" xfId="56" applyBorder="1" applyAlignment="1">
      <alignment horizontal="center"/>
      <protection/>
    </xf>
    <xf numFmtId="0" fontId="14" fillId="0" borderId="17" xfId="55" applyFont="1" applyBorder="1" applyAlignment="1">
      <alignment horizontal="right"/>
      <protection/>
    </xf>
    <xf numFmtId="0" fontId="35" fillId="0" borderId="0" xfId="57" applyNumberFormat="1" applyFont="1" applyBorder="1" applyAlignment="1">
      <alignment horizontal="center"/>
      <protection/>
    </xf>
    <xf numFmtId="0" fontId="34" fillId="0" borderId="18" xfId="57" applyFont="1" applyBorder="1" applyAlignment="1">
      <alignment horizontal="center"/>
      <protection/>
    </xf>
    <xf numFmtId="1" fontId="14" fillId="0" borderId="0" xfId="57" applyNumberFormat="1" applyFont="1" applyBorder="1" applyAlignment="1">
      <alignment horizontal="center"/>
      <protection/>
    </xf>
    <xf numFmtId="1" fontId="14" fillId="0" borderId="18" xfId="57" applyNumberFormat="1" applyFont="1" applyBorder="1" applyAlignment="1">
      <alignment horizontal="center"/>
      <protection/>
    </xf>
    <xf numFmtId="1" fontId="14" fillId="0" borderId="0" xfId="57" applyNumberFormat="1" applyFont="1" applyBorder="1" applyAlignment="1" applyProtection="1">
      <alignment horizontal="right"/>
      <protection locked="0"/>
    </xf>
    <xf numFmtId="1" fontId="14" fillId="0" borderId="18" xfId="57" applyNumberFormat="1" applyFont="1" applyBorder="1" applyAlignment="1">
      <alignment horizontal="left"/>
      <protection/>
    </xf>
    <xf numFmtId="0" fontId="36" fillId="0" borderId="19" xfId="59" applyFont="1" applyBorder="1" applyAlignment="1" applyProtection="1">
      <alignment horizontal="right"/>
      <protection locked="0"/>
    </xf>
    <xf numFmtId="0" fontId="37" fillId="0" borderId="19" xfId="59" applyFont="1" applyBorder="1" applyAlignment="1" applyProtection="1">
      <alignment horizontal="right"/>
      <protection locked="0"/>
    </xf>
    <xf numFmtId="0" fontId="43" fillId="0" borderId="0" xfId="59" applyFont="1" applyBorder="1" applyAlignment="1" applyProtection="1">
      <alignment horizontal="left"/>
      <protection locked="0"/>
    </xf>
    <xf numFmtId="177" fontId="44" fillId="0" borderId="0" xfId="57" applyNumberFormat="1" applyFont="1" applyBorder="1" applyAlignment="1" applyProtection="1">
      <alignment horizontal="right"/>
      <protection locked="0"/>
    </xf>
    <xf numFmtId="0" fontId="38" fillId="0" borderId="0" xfId="57" applyFont="1" applyBorder="1" applyAlignment="1">
      <alignment horizontal="left"/>
      <protection/>
    </xf>
    <xf numFmtId="0" fontId="44" fillId="0" borderId="0" xfId="57" applyFont="1" applyBorder="1" applyAlignment="1">
      <alignment horizontal="right"/>
      <protection/>
    </xf>
    <xf numFmtId="0" fontId="34" fillId="0" borderId="20" xfId="58" applyFont="1" applyBorder="1" applyAlignment="1">
      <alignment horizontal="center"/>
      <protection/>
    </xf>
    <xf numFmtId="0" fontId="35" fillId="0" borderId="21" xfId="58" applyFont="1" applyBorder="1" applyAlignment="1">
      <alignment horizontal="center"/>
      <protection/>
    </xf>
    <xf numFmtId="0" fontId="22" fillId="0" borderId="21" xfId="58" applyFont="1" applyBorder="1" applyAlignment="1">
      <alignment horizontal="center"/>
      <protection/>
    </xf>
    <xf numFmtId="0" fontId="14" fillId="0" borderId="21" xfId="59" applyFont="1" applyBorder="1" applyAlignment="1" applyProtection="1">
      <alignment horizontal="centerContinuous"/>
      <protection locked="0"/>
    </xf>
    <xf numFmtId="177" fontId="14" fillId="0" borderId="21" xfId="58" applyNumberFormat="1" applyFont="1" applyBorder="1" applyAlignment="1" applyProtection="1">
      <alignment horizontal="centerContinuous"/>
      <protection locked="0"/>
    </xf>
    <xf numFmtId="1" fontId="14" fillId="0" borderId="21" xfId="58" applyNumberFormat="1" applyFont="1" applyBorder="1" applyAlignment="1" applyProtection="1">
      <alignment horizontal="centerContinuous"/>
      <protection locked="0"/>
    </xf>
    <xf numFmtId="177" fontId="14" fillId="0" borderId="21" xfId="58" applyNumberFormat="1" applyFont="1" applyBorder="1" applyAlignment="1" applyProtection="1">
      <alignment horizontal="center"/>
      <protection locked="0"/>
    </xf>
    <xf numFmtId="0" fontId="34" fillId="0" borderId="22" xfId="58" applyFont="1" applyBorder="1" applyAlignment="1">
      <alignment horizontal="center"/>
      <protection/>
    </xf>
    <xf numFmtId="176" fontId="39" fillId="19" borderId="23" xfId="58" applyNumberFormat="1" applyFont="1" applyFill="1" applyBorder="1" applyAlignment="1">
      <alignment horizontal="center"/>
      <protection/>
    </xf>
    <xf numFmtId="0" fontId="40" fillId="19" borderId="23" xfId="58" applyFont="1" applyFill="1" applyBorder="1" applyAlignment="1">
      <alignment horizontal="center"/>
      <protection/>
    </xf>
    <xf numFmtId="0" fontId="39" fillId="19" borderId="23" xfId="58" applyFont="1" applyFill="1" applyBorder="1" applyAlignment="1">
      <alignment horizontal="center"/>
      <protection/>
    </xf>
    <xf numFmtId="0" fontId="39" fillId="20" borderId="23" xfId="57" applyFont="1" applyFill="1" applyBorder="1" applyAlignment="1">
      <alignment horizontal="center"/>
      <protection/>
    </xf>
    <xf numFmtId="0" fontId="39" fillId="19" borderId="24" xfId="58" applyFont="1" applyFill="1" applyBorder="1" applyAlignment="1">
      <alignment horizontal="centerContinuous"/>
      <protection/>
    </xf>
    <xf numFmtId="0" fontId="39" fillId="19" borderId="25" xfId="58" applyFont="1" applyFill="1" applyBorder="1" applyAlignment="1">
      <alignment horizontal="centerContinuous"/>
      <protection/>
    </xf>
    <xf numFmtId="176" fontId="39" fillId="19" borderId="26" xfId="58" applyNumberFormat="1" applyFont="1" applyFill="1" applyBorder="1" applyAlignment="1">
      <alignment horizontal="center"/>
      <protection/>
    </xf>
    <xf numFmtId="176" fontId="39" fillId="19" borderId="27" xfId="58" applyNumberFormat="1" applyFont="1" applyFill="1" applyBorder="1" applyAlignment="1">
      <alignment horizontal="center"/>
      <protection/>
    </xf>
    <xf numFmtId="0" fontId="40" fillId="19" borderId="27" xfId="58" applyFont="1" applyFill="1" applyBorder="1" applyAlignment="1">
      <alignment horizontal="center"/>
      <protection/>
    </xf>
    <xf numFmtId="0" fontId="39" fillId="19" borderId="27" xfId="58" applyFont="1" applyFill="1" applyBorder="1" applyAlignment="1">
      <alignment horizontal="center"/>
      <protection/>
    </xf>
    <xf numFmtId="0" fontId="39" fillId="19" borderId="28" xfId="58" applyFont="1" applyFill="1" applyBorder="1" applyAlignment="1">
      <alignment horizontal="center"/>
      <protection/>
    </xf>
    <xf numFmtId="0" fontId="40" fillId="19" borderId="26" xfId="58" applyFont="1" applyFill="1" applyBorder="1" applyAlignment="1">
      <alignment horizontal="center"/>
      <protection/>
    </xf>
    <xf numFmtId="0" fontId="39" fillId="19" borderId="26" xfId="58" applyFont="1" applyFill="1" applyBorder="1" applyAlignment="1">
      <alignment horizontal="center"/>
      <protection/>
    </xf>
    <xf numFmtId="176" fontId="25" fillId="0" borderId="28" xfId="58" applyNumberFormat="1" applyFont="1" applyBorder="1" applyAlignment="1">
      <alignment horizontal="center"/>
      <protection/>
    </xf>
    <xf numFmtId="176" fontId="41" fillId="0" borderId="28" xfId="58" applyNumberFormat="1" applyFont="1" applyBorder="1" applyAlignment="1">
      <alignment horizontal="center"/>
      <protection/>
    </xf>
    <xf numFmtId="0" fontId="22" fillId="0" borderId="28" xfId="58" applyFont="1" applyBorder="1" applyAlignment="1">
      <alignment horizontal="center"/>
      <protection/>
    </xf>
    <xf numFmtId="177" fontId="14" fillId="0" borderId="28" xfId="0" applyNumberFormat="1" applyFont="1" applyBorder="1" applyAlignment="1">
      <alignment horizontal="center"/>
    </xf>
    <xf numFmtId="177" fontId="14" fillId="0" borderId="28" xfId="58" applyNumberFormat="1" applyFont="1" applyBorder="1" applyAlignment="1" applyProtection="1">
      <alignment horizontal="center"/>
      <protection locked="0"/>
    </xf>
    <xf numFmtId="177" fontId="52" fillId="0" borderId="28" xfId="58" applyNumberFormat="1" applyFont="1" applyBorder="1" applyAlignment="1" applyProtection="1">
      <alignment horizontal="center"/>
      <protection locked="0"/>
    </xf>
    <xf numFmtId="1" fontId="14" fillId="0" borderId="28" xfId="58" applyNumberFormat="1" applyFont="1" applyBorder="1" applyAlignment="1" applyProtection="1" quotePrefix="1">
      <alignment horizontal="centerContinuous"/>
      <protection locked="0"/>
    </xf>
    <xf numFmtId="0" fontId="14" fillId="0" borderId="25" xfId="58" applyNumberFormat="1" applyFont="1" applyBorder="1" applyAlignment="1" applyProtection="1">
      <alignment horizontal="center"/>
      <protection locked="0"/>
    </xf>
    <xf numFmtId="0" fontId="22" fillId="0" borderId="25" xfId="58" applyFont="1" applyBorder="1" applyAlignment="1">
      <alignment horizontal="center"/>
      <protection/>
    </xf>
    <xf numFmtId="176" fontId="41" fillId="0" borderId="25" xfId="58" applyNumberFormat="1" applyFont="1" applyBorder="1" applyAlignment="1">
      <alignment horizontal="center"/>
      <protection/>
    </xf>
    <xf numFmtId="177" fontId="14" fillId="0" borderId="28" xfId="54" applyNumberFormat="1" applyFont="1" applyBorder="1" applyAlignment="1">
      <alignment horizontal="center"/>
      <protection/>
    </xf>
    <xf numFmtId="177" fontId="14" fillId="0" borderId="25" xfId="58" applyNumberFormat="1" applyFont="1" applyBorder="1" applyAlignment="1" applyProtection="1">
      <alignment horizontal="center"/>
      <protection locked="0"/>
    </xf>
    <xf numFmtId="1" fontId="14" fillId="0" borderId="25" xfId="58" applyNumberFormat="1" applyFont="1" applyBorder="1" applyAlignment="1" applyProtection="1" quotePrefix="1">
      <alignment horizontal="centerContinuous"/>
      <protection locked="0"/>
    </xf>
    <xf numFmtId="176" fontId="41" fillId="0" borderId="25" xfId="57" applyNumberFormat="1" applyFont="1" applyBorder="1" applyAlignment="1">
      <alignment horizontal="center"/>
      <protection/>
    </xf>
    <xf numFmtId="177" fontId="52" fillId="0" borderId="25" xfId="58" applyNumberFormat="1" applyFont="1" applyBorder="1" applyAlignment="1" applyProtection="1">
      <alignment horizontal="center"/>
      <protection locked="0"/>
    </xf>
    <xf numFmtId="0" fontId="22" fillId="0" borderId="28" xfId="58" applyFont="1" applyFill="1" applyBorder="1" applyAlignment="1">
      <alignment horizontal="center"/>
      <protection/>
    </xf>
    <xf numFmtId="177" fontId="14" fillId="0" borderId="28" xfId="58" applyNumberFormat="1" applyFont="1" applyFill="1" applyBorder="1" applyAlignment="1" applyProtection="1">
      <alignment horizontal="center"/>
      <protection locked="0"/>
    </xf>
    <xf numFmtId="177" fontId="52" fillId="0" borderId="28" xfId="58" applyNumberFormat="1" applyFont="1" applyFill="1" applyBorder="1" applyAlignment="1" applyProtection="1">
      <alignment horizontal="center"/>
      <protection locked="0"/>
    </xf>
    <xf numFmtId="1" fontId="14" fillId="0" borderId="28" xfId="58" applyNumberFormat="1" applyFont="1" applyFill="1" applyBorder="1" applyAlignment="1" applyProtection="1" quotePrefix="1">
      <alignment horizontal="centerContinuous"/>
      <protection locked="0"/>
    </xf>
    <xf numFmtId="0" fontId="14" fillId="0" borderId="25" xfId="58" applyNumberFormat="1" applyFont="1" applyFill="1" applyBorder="1" applyAlignment="1" applyProtection="1">
      <alignment horizontal="center"/>
      <protection locked="0"/>
    </xf>
    <xf numFmtId="0" fontId="22" fillId="0" borderId="25" xfId="58" applyFont="1" applyFill="1" applyBorder="1" applyAlignment="1">
      <alignment horizontal="center"/>
      <protection/>
    </xf>
    <xf numFmtId="176" fontId="41" fillId="0" borderId="25" xfId="58" applyNumberFormat="1" applyFont="1" applyFill="1" applyBorder="1" applyAlignment="1">
      <alignment horizontal="center"/>
      <protection/>
    </xf>
    <xf numFmtId="176" fontId="25" fillId="0" borderId="28" xfId="58" applyNumberFormat="1" applyFont="1" applyFill="1" applyBorder="1" applyAlignment="1">
      <alignment horizontal="center"/>
      <protection/>
    </xf>
    <xf numFmtId="176" fontId="41" fillId="0" borderId="28" xfId="58" applyNumberFormat="1" applyFont="1" applyFill="1" applyBorder="1" applyAlignment="1">
      <alignment horizontal="center"/>
      <protection/>
    </xf>
    <xf numFmtId="177" fontId="14" fillId="0" borderId="25" xfId="58" applyNumberFormat="1" applyFont="1" applyFill="1" applyBorder="1" applyAlignment="1" applyProtection="1">
      <alignment horizontal="center"/>
      <protection locked="0"/>
    </xf>
    <xf numFmtId="10" fontId="14" fillId="0" borderId="0" xfId="56" applyNumberFormat="1" applyAlignment="1">
      <alignment horizontal="centerContinuous"/>
      <protection/>
    </xf>
    <xf numFmtId="2" fontId="29" fillId="21" borderId="11" xfId="56" applyNumberFormat="1" applyFont="1" applyFill="1" applyBorder="1" applyAlignment="1">
      <alignment horizontal="center"/>
      <protection/>
    </xf>
    <xf numFmtId="10" fontId="0" fillId="0" borderId="11" xfId="56" applyNumberFormat="1" applyFont="1" applyFill="1" applyBorder="1" applyAlignment="1">
      <alignment horizontal="center"/>
      <protection/>
    </xf>
    <xf numFmtId="177" fontId="52" fillId="0" borderId="25" xfId="58" applyNumberFormat="1" applyFont="1" applyFill="1" applyBorder="1" applyAlignment="1" applyProtection="1">
      <alignment horizontal="center"/>
      <protection locked="0"/>
    </xf>
    <xf numFmtId="176" fontId="25" fillId="0" borderId="0" xfId="58" applyNumberFormat="1" applyFont="1">
      <alignment/>
      <protection/>
    </xf>
    <xf numFmtId="176" fontId="31" fillId="0" borderId="0" xfId="58" applyNumberFormat="1" applyFont="1" applyBorder="1">
      <alignment/>
      <protection/>
    </xf>
    <xf numFmtId="176" fontId="45" fillId="0" borderId="0" xfId="58" applyNumberFormat="1" applyFont="1" applyBorder="1">
      <alignment/>
      <protection/>
    </xf>
    <xf numFmtId="0" fontId="32" fillId="0" borderId="0" xfId="58" applyFont="1" applyAlignment="1" quotePrefix="1">
      <alignment horizontal="center"/>
      <protection/>
    </xf>
    <xf numFmtId="0" fontId="0" fillId="0" borderId="0" xfId="59" applyFont="1">
      <alignment/>
      <protection/>
    </xf>
    <xf numFmtId="0" fontId="24" fillId="0" borderId="0" xfId="58" applyFont="1" applyBorder="1">
      <alignment/>
      <protection/>
    </xf>
    <xf numFmtId="0" fontId="32" fillId="0" borderId="0" xfId="58" applyFont="1" applyBorder="1" applyAlignment="1">
      <alignment horizontal="centerContinuous"/>
      <protection/>
    </xf>
    <xf numFmtId="176" fontId="14" fillId="0" borderId="0" xfId="58" applyNumberFormat="1" applyFont="1" applyBorder="1">
      <alignment/>
      <protection/>
    </xf>
    <xf numFmtId="0" fontId="22" fillId="0" borderId="0" xfId="58" applyFont="1" applyBorder="1">
      <alignment/>
      <protection/>
    </xf>
    <xf numFmtId="0" fontId="14" fillId="0" borderId="0" xfId="58" applyFont="1" applyBorder="1">
      <alignment/>
      <protection/>
    </xf>
    <xf numFmtId="0" fontId="25" fillId="0" borderId="0" xfId="58" applyFont="1" applyBorder="1">
      <alignment/>
      <protection/>
    </xf>
    <xf numFmtId="0" fontId="34" fillId="0" borderId="29" xfId="58" applyFont="1" applyBorder="1" applyAlignment="1">
      <alignment horizontal="center"/>
      <protection/>
    </xf>
    <xf numFmtId="0" fontId="35" fillId="0" borderId="30" xfId="58" applyFont="1" applyBorder="1" applyAlignment="1">
      <alignment horizontal="center"/>
      <protection/>
    </xf>
    <xf numFmtId="0" fontId="22" fillId="0" borderId="30" xfId="58" applyFont="1" applyBorder="1" applyAlignment="1">
      <alignment horizontal="center"/>
      <protection/>
    </xf>
    <xf numFmtId="0" fontId="14" fillId="0" borderId="30" xfId="59" applyFont="1" applyBorder="1" applyAlignment="1" applyProtection="1">
      <alignment horizontal="centerContinuous"/>
      <protection locked="0"/>
    </xf>
    <xf numFmtId="177" fontId="14" fillId="0" borderId="30" xfId="58" applyNumberFormat="1" applyFont="1" applyBorder="1" applyAlignment="1" applyProtection="1">
      <alignment horizontal="centerContinuous"/>
      <protection locked="0"/>
    </xf>
    <xf numFmtId="1" fontId="14" fillId="0" borderId="30" xfId="58" applyNumberFormat="1" applyFont="1" applyBorder="1" applyAlignment="1" applyProtection="1">
      <alignment horizontal="centerContinuous"/>
      <protection locked="0"/>
    </xf>
    <xf numFmtId="177" fontId="14" fillId="0" borderId="30" xfId="58" applyNumberFormat="1" applyFont="1" applyBorder="1" applyAlignment="1" applyProtection="1">
      <alignment horizontal="center"/>
      <protection locked="0"/>
    </xf>
    <xf numFmtId="0" fontId="34" fillId="0" borderId="31" xfId="58" applyFont="1" applyBorder="1" applyAlignment="1">
      <alignment horizontal="center"/>
      <protection/>
    </xf>
    <xf numFmtId="177" fontId="22" fillId="0" borderId="30" xfId="58" applyNumberFormat="1" applyFont="1" applyBorder="1" applyAlignment="1" applyProtection="1">
      <alignment horizontal="center"/>
      <protection locked="0"/>
    </xf>
    <xf numFmtId="0" fontId="38" fillId="0" borderId="19" xfId="57" applyFont="1" applyBorder="1" applyAlignment="1">
      <alignment horizontal="center"/>
      <protection/>
    </xf>
    <xf numFmtId="0" fontId="46" fillId="0" borderId="0" xfId="57" applyFont="1" applyBorder="1" applyAlignment="1">
      <alignment horizontal="center"/>
      <protection/>
    </xf>
    <xf numFmtId="0" fontId="38" fillId="0" borderId="0" xfId="57" applyFont="1" applyBorder="1" applyAlignment="1">
      <alignment horizontal="center"/>
      <protection/>
    </xf>
    <xf numFmtId="0" fontId="47" fillId="0" borderId="0" xfId="57" applyFont="1" applyBorder="1">
      <alignment/>
      <protection/>
    </xf>
    <xf numFmtId="49" fontId="38" fillId="0" borderId="0" xfId="57" applyNumberFormat="1" applyFont="1" applyAlignment="1">
      <alignment horizontal="left"/>
      <protection/>
    </xf>
    <xf numFmtId="177" fontId="38" fillId="0" borderId="0" xfId="57" applyNumberFormat="1" applyFont="1" applyBorder="1" applyAlignment="1" applyProtection="1">
      <alignment horizontal="left"/>
      <protection locked="0"/>
    </xf>
    <xf numFmtId="177" fontId="38" fillId="0" borderId="0" xfId="57" applyNumberFormat="1" applyFont="1" applyBorder="1" applyAlignment="1" applyProtection="1">
      <alignment horizontal="center"/>
      <protection locked="0"/>
    </xf>
    <xf numFmtId="0" fontId="48" fillId="0" borderId="0" xfId="57" applyFont="1" applyAlignment="1">
      <alignment horizontal="center"/>
      <protection/>
    </xf>
    <xf numFmtId="0" fontId="49" fillId="0" borderId="19" xfId="57" applyFont="1" applyBorder="1" applyAlignment="1">
      <alignment horizontal="center"/>
      <protection/>
    </xf>
    <xf numFmtId="1" fontId="38" fillId="0" borderId="0" xfId="57" applyNumberFormat="1" applyFont="1" applyBorder="1" applyAlignment="1" applyProtection="1">
      <alignment horizontal="centerContinuous"/>
      <protection locked="0"/>
    </xf>
    <xf numFmtId="49" fontId="38" fillId="0" borderId="0" xfId="57" applyNumberFormat="1" applyFont="1" applyBorder="1" applyAlignment="1">
      <alignment horizontal="left"/>
      <protection/>
    </xf>
    <xf numFmtId="0" fontId="38" fillId="0" borderId="0" xfId="57" applyFont="1">
      <alignment/>
      <protection/>
    </xf>
    <xf numFmtId="0" fontId="49" fillId="0" borderId="18" xfId="57" applyFont="1" applyBorder="1" applyAlignment="1">
      <alignment horizontal="center"/>
      <protection/>
    </xf>
    <xf numFmtId="0" fontId="38" fillId="0" borderId="0" xfId="57" applyFont="1" applyBorder="1" applyAlignment="1">
      <alignment horizontal="left"/>
      <protection/>
    </xf>
    <xf numFmtId="49" fontId="38" fillId="0" borderId="0" xfId="57" applyNumberFormat="1" applyFont="1" applyBorder="1" applyAlignment="1" quotePrefix="1">
      <alignment horizontal="left"/>
      <protection/>
    </xf>
    <xf numFmtId="0" fontId="51" fillId="0" borderId="19" xfId="59" applyFont="1" applyBorder="1" applyAlignment="1" applyProtection="1">
      <alignment horizontal="right"/>
      <protection locked="0"/>
    </xf>
    <xf numFmtId="0" fontId="51" fillId="0" borderId="0" xfId="59" applyFont="1" applyBorder="1" applyAlignment="1" applyProtection="1">
      <alignment horizontal="right"/>
      <protection locked="0"/>
    </xf>
    <xf numFmtId="1" fontId="44" fillId="0" borderId="0" xfId="57" applyNumberFormat="1" applyFont="1" applyBorder="1" applyAlignment="1" applyProtection="1">
      <alignment horizontal="left"/>
      <protection locked="0"/>
    </xf>
    <xf numFmtId="0" fontId="44" fillId="0" borderId="0" xfId="57" applyFont="1" applyBorder="1" applyAlignment="1">
      <alignment horizontal="left"/>
      <protection/>
    </xf>
    <xf numFmtId="49" fontId="38" fillId="0" borderId="0" xfId="57" applyNumberFormat="1" applyFont="1" applyAlignment="1" quotePrefix="1">
      <alignment horizontal="left"/>
      <protection/>
    </xf>
    <xf numFmtId="0" fontId="38" fillId="0" borderId="19" xfId="57" applyFont="1" applyBorder="1">
      <alignment/>
      <protection/>
    </xf>
    <xf numFmtId="0" fontId="38" fillId="0" borderId="0" xfId="57" applyFont="1" applyBorder="1">
      <alignment/>
      <protection/>
    </xf>
    <xf numFmtId="0" fontId="38" fillId="0" borderId="18" xfId="57" applyFont="1" applyBorder="1">
      <alignment/>
      <protection/>
    </xf>
    <xf numFmtId="0" fontId="48" fillId="0" borderId="0" xfId="57" applyFont="1">
      <alignment/>
      <protection/>
    </xf>
    <xf numFmtId="0" fontId="22" fillId="0" borderId="12" xfId="56" applyFont="1" applyFill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 2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3.00390625" style="44" bestFit="1" customWidth="1"/>
    <col min="2" max="2" width="4.25390625" style="48" bestFit="1" customWidth="1"/>
    <col min="3" max="3" width="23.75390625" style="16" bestFit="1" customWidth="1"/>
    <col min="4" max="4" width="6.75390625" style="13" customWidth="1"/>
    <col min="5" max="9" width="7.125" style="13" customWidth="1"/>
    <col min="10" max="10" width="9.125" style="13" customWidth="1"/>
    <col min="11" max="11" width="7.00390625" style="13" bestFit="1" customWidth="1"/>
    <col min="12" max="12" width="8.375" style="13" customWidth="1"/>
    <col min="13" max="16384" width="10.00390625" style="13" customWidth="1"/>
  </cols>
  <sheetData>
    <row r="1" spans="1:12" s="5" customFormat="1" ht="12.75">
      <c r="A1" s="1" t="s">
        <v>38</v>
      </c>
      <c r="B1" s="2"/>
      <c r="C1" s="2"/>
      <c r="D1" s="3"/>
      <c r="E1" s="4"/>
      <c r="F1" s="3"/>
      <c r="G1" s="3"/>
      <c r="H1" s="3"/>
      <c r="I1" s="3"/>
      <c r="J1" s="3"/>
      <c r="K1" s="3"/>
      <c r="L1" s="3"/>
    </row>
    <row r="2" spans="1:12" s="5" customFormat="1" ht="12.75">
      <c r="A2" s="1" t="s">
        <v>52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5" s="7" customFormat="1" ht="12.75">
      <c r="A3" s="57"/>
      <c r="B3" s="35"/>
      <c r="C3" s="47" t="s">
        <v>14</v>
      </c>
      <c r="D3" s="45">
        <v>5</v>
      </c>
      <c r="E3" s="46" t="str">
        <f>IF(D3=1,"тура","туров")</f>
        <v>туров</v>
      </c>
    </row>
    <row r="4" spans="1:11" s="7" customFormat="1" ht="12.75">
      <c r="A4" s="49"/>
      <c r="B4" s="49"/>
      <c r="C4" s="10"/>
      <c r="D4" s="9"/>
      <c r="J4" s="59" t="s">
        <v>21</v>
      </c>
      <c r="K4" s="35">
        <v>12</v>
      </c>
    </row>
    <row r="5" spans="1:12" s="18" customFormat="1" ht="22.5" customHeight="1">
      <c r="A5" s="51" t="s">
        <v>0</v>
      </c>
      <c r="B5" s="52" t="s">
        <v>20</v>
      </c>
      <c r="C5" s="53" t="s">
        <v>2</v>
      </c>
      <c r="D5" s="54" t="s">
        <v>3</v>
      </c>
      <c r="E5" s="54" t="s">
        <v>15</v>
      </c>
      <c r="F5" s="54" t="s">
        <v>16</v>
      </c>
      <c r="G5" s="54" t="s">
        <v>17</v>
      </c>
      <c r="H5" s="54" t="s">
        <v>18</v>
      </c>
      <c r="I5" s="54" t="s">
        <v>19</v>
      </c>
      <c r="J5" s="54" t="s">
        <v>4</v>
      </c>
      <c r="K5" s="55" t="s">
        <v>6</v>
      </c>
      <c r="L5" s="56" t="s">
        <v>5</v>
      </c>
    </row>
    <row r="6" spans="1:12" ht="12.75">
      <c r="A6" s="58">
        <f>IF(L6=L5,"=",ROW()-5)</f>
        <v>1</v>
      </c>
      <c r="B6" s="50">
        <v>6</v>
      </c>
      <c r="C6" s="14" t="s">
        <v>35</v>
      </c>
      <c r="D6" s="20">
        <v>-1.5</v>
      </c>
      <c r="E6" s="12">
        <f ca="1">IF(OR($D$3&lt;VALUE(REPLACE(E$5,1,3,"")),AND(ISERROR(MATCH($C6,INDIRECT(E$5&amp;"!$C:$C"),0)),ISERROR(MATCH($C6,INDIRECT(E$5&amp;"!$D:$D"),0)))),"---",SUMIF(INDIRECT(E$5&amp;"!$C:$C"),$C6,INDIRECT(E$5&amp;"!$F:$F"))+SUMIF(INDIRECT(E$5&amp;"!$D:$D"),$C6,INDIRECT(E$5&amp;"!$F:$F")))</f>
        <v>12</v>
      </c>
      <c r="F6" s="12">
        <f ca="1">IF(OR($D$3&lt;VALUE(REPLACE(F$5,1,3,"")),AND(ISERROR(MATCH($C6,INDIRECT(F$5&amp;"!$C:$C"),0)),ISERROR(MATCH($C6,INDIRECT(F$5&amp;"!$D:$D"),0)))),"---",SUMIF(INDIRECT(F$5&amp;"!$C:$C"),$C6,INDIRECT(F$5&amp;"!$F:$F"))+SUMIF(INDIRECT(F$5&amp;"!$D:$D"),$C6,INDIRECT(F$5&amp;"!$F:$F")))</f>
        <v>82</v>
      </c>
      <c r="G6" s="12">
        <f ca="1">IF(OR($D$3&lt;VALUE(REPLACE(G$5,1,3,"")),AND(ISERROR(MATCH($C6,INDIRECT(G$5&amp;"!$C:$C"),0)),ISERROR(MATCH($C6,INDIRECT(G$5&amp;"!$D:$D"),0)))),"---",SUMIF(INDIRECT(G$5&amp;"!$C:$C"),$C6,INDIRECT(G$5&amp;"!$F:$F"))+SUMIF(INDIRECT(G$5&amp;"!$D:$D"),$C6,INDIRECT(G$5&amp;"!$F:$F")))</f>
        <v>10</v>
      </c>
      <c r="H6" s="12">
        <f ca="1">IF(OR($D$3&lt;VALUE(REPLACE(H$5,1,3,"")),AND(ISERROR(MATCH($C6,INDIRECT(H$5&amp;"!$C:$C"),0)),ISERROR(MATCH($C6,INDIRECT(H$5&amp;"!$D:$D"),0)))),"---",SUMIF(INDIRECT(H$5&amp;"!$C:$C"),$C6,INDIRECT(H$5&amp;"!$F:$F"))+SUMIF(INDIRECT(H$5&amp;"!$D:$D"),$C6,INDIRECT(H$5&amp;"!$F:$F")))</f>
        <v>-8</v>
      </c>
      <c r="I6" s="12">
        <f ca="1">IF(OR($D$3&lt;VALUE(REPLACE(I$5,1,3,"")),AND(ISERROR(MATCH($C6,INDIRECT(I$5&amp;"!$C:$C"),0)),ISERROR(MATCH($C6,INDIRECT(I$5&amp;"!$D:$D"),0)))),"---",SUMIF(INDIRECT(I$5&amp;"!$C:$C"),$C6,INDIRECT(I$5&amp;"!$F:$F"))+SUMIF(INDIRECT(I$5&amp;"!$D:$D"),$C6,INDIRECT(I$5&amp;"!$F:$F")))</f>
        <v>38</v>
      </c>
      <c r="J6" s="12">
        <f>SUM(E6:I6)</f>
        <v>134</v>
      </c>
      <c r="K6" s="19">
        <f>(COLUMNS(E6:I6)-COUNTIF(E6:I6,"---"))*K$4</f>
        <v>60</v>
      </c>
      <c r="L6" s="17">
        <f>IF(K6=0,"---",J6/K6)</f>
        <v>2.2333333333333334</v>
      </c>
    </row>
    <row r="7" spans="1:12" ht="12.75">
      <c r="A7" s="58" t="str">
        <f>IF(L7=L6,"=",ROW()-5)</f>
        <v>=</v>
      </c>
      <c r="B7" s="50">
        <v>6</v>
      </c>
      <c r="C7" s="14" t="s">
        <v>36</v>
      </c>
      <c r="D7" s="20">
        <v>-2.5</v>
      </c>
      <c r="E7" s="12">
        <f ca="1">IF(OR($D$3&lt;VALUE(REPLACE(E$5,1,3,"")),AND(ISERROR(MATCH($C7,INDIRECT(E$5&amp;"!$C:$C"),0)),ISERROR(MATCH($C7,INDIRECT(E$5&amp;"!$D:$D"),0)))),"---",SUMIF(INDIRECT(E$5&amp;"!$C:$C"),$C7,INDIRECT(E$5&amp;"!$F:$F"))+SUMIF(INDIRECT(E$5&amp;"!$D:$D"),$C7,INDIRECT(E$5&amp;"!$F:$F")))</f>
        <v>12</v>
      </c>
      <c r="F7" s="12">
        <f ca="1">IF(OR($D$3&lt;VALUE(REPLACE(F$5,1,3,"")),AND(ISERROR(MATCH($C7,INDIRECT(F$5&amp;"!$C:$C"),0)),ISERROR(MATCH($C7,INDIRECT(F$5&amp;"!$D:$D"),0)))),"---",SUMIF(INDIRECT(F$5&amp;"!$C:$C"),$C7,INDIRECT(F$5&amp;"!$F:$F"))+SUMIF(INDIRECT(F$5&amp;"!$D:$D"),$C7,INDIRECT(F$5&amp;"!$F:$F")))</f>
        <v>82</v>
      </c>
      <c r="G7" s="12">
        <f ca="1">IF(OR($D$3&lt;VALUE(REPLACE(G$5,1,3,"")),AND(ISERROR(MATCH($C7,INDIRECT(G$5&amp;"!$C:$C"),0)),ISERROR(MATCH($C7,INDIRECT(G$5&amp;"!$D:$D"),0)))),"---",SUMIF(INDIRECT(G$5&amp;"!$C:$C"),$C7,INDIRECT(G$5&amp;"!$F:$F"))+SUMIF(INDIRECT(G$5&amp;"!$D:$D"),$C7,INDIRECT(G$5&amp;"!$F:$F")))</f>
        <v>10</v>
      </c>
      <c r="H7" s="12">
        <f ca="1">IF(OR($D$3&lt;VALUE(REPLACE(H$5,1,3,"")),AND(ISERROR(MATCH($C7,INDIRECT(H$5&amp;"!$C:$C"),0)),ISERROR(MATCH($C7,INDIRECT(H$5&amp;"!$D:$D"),0)))),"---",SUMIF(INDIRECT(H$5&amp;"!$C:$C"),$C7,INDIRECT(H$5&amp;"!$F:$F"))+SUMIF(INDIRECT(H$5&amp;"!$D:$D"),$C7,INDIRECT(H$5&amp;"!$F:$F")))</f>
        <v>-8</v>
      </c>
      <c r="I7" s="12">
        <f ca="1">IF(OR($D$3&lt;VALUE(REPLACE(I$5,1,3,"")),AND(ISERROR(MATCH($C7,INDIRECT(I$5&amp;"!$C:$C"),0)),ISERROR(MATCH($C7,INDIRECT(I$5&amp;"!$D:$D"),0)))),"---",SUMIF(INDIRECT(I$5&amp;"!$C:$C"),$C7,INDIRECT(I$5&amp;"!$F:$F"))+SUMIF(INDIRECT(I$5&amp;"!$D:$D"),$C7,INDIRECT(I$5&amp;"!$F:$F")))</f>
        <v>38</v>
      </c>
      <c r="J7" s="12">
        <f>SUM(E7:I7)</f>
        <v>134</v>
      </c>
      <c r="K7" s="19">
        <f>(COLUMNS(E7:I7)-COUNTIF(E7:I7,"---"))*K$4</f>
        <v>60</v>
      </c>
      <c r="L7" s="17">
        <f>IF(K7=0,"---",J7/K7)</f>
        <v>2.2333333333333334</v>
      </c>
    </row>
    <row r="8" spans="1:12" ht="12.75">
      <c r="A8" s="58">
        <f>IF(L8=L7,"=",ROW()-5)</f>
        <v>3</v>
      </c>
      <c r="B8" s="50">
        <v>2</v>
      </c>
      <c r="C8" s="14" t="s">
        <v>740</v>
      </c>
      <c r="D8" s="20">
        <v>-1</v>
      </c>
      <c r="E8" s="12" t="str">
        <f ca="1">IF(OR($D$3&lt;VALUE(REPLACE(E$5,1,3,"")),AND(ISERROR(MATCH($C8,INDIRECT(E$5&amp;"!$C:$C"),0)),ISERROR(MATCH($C8,INDIRECT(E$5&amp;"!$D:$D"),0)))),"---",SUMIF(INDIRECT(E$5&amp;"!$C:$C"),$C8,INDIRECT(E$5&amp;"!$F:$F"))+SUMIF(INDIRECT(E$5&amp;"!$D:$D"),$C8,INDIRECT(E$5&amp;"!$F:$F")))</f>
        <v>---</v>
      </c>
      <c r="F8" s="12" t="str">
        <f ca="1">IF(OR($D$3&lt;VALUE(REPLACE(F$5,1,3,"")),AND(ISERROR(MATCH($C8,INDIRECT(F$5&amp;"!$C:$C"),0)),ISERROR(MATCH($C8,INDIRECT(F$5&amp;"!$D:$D"),0)))),"---",SUMIF(INDIRECT(F$5&amp;"!$C:$C"),$C8,INDIRECT(F$5&amp;"!$F:$F"))+SUMIF(INDIRECT(F$5&amp;"!$D:$D"),$C8,INDIRECT(F$5&amp;"!$F:$F")))</f>
        <v>---</v>
      </c>
      <c r="G8" s="12">
        <f ca="1">IF(OR($D$3&lt;VALUE(REPLACE(G$5,1,3,"")),AND(ISERROR(MATCH($C8,INDIRECT(G$5&amp;"!$C:$C"),0)),ISERROR(MATCH($C8,INDIRECT(G$5&amp;"!$D:$D"),0)))),"---",SUMIF(INDIRECT(G$5&amp;"!$C:$C"),$C8,INDIRECT(G$5&amp;"!$F:$F"))+SUMIF(INDIRECT(G$5&amp;"!$D:$D"),$C8,INDIRECT(G$5&amp;"!$F:$F")))</f>
        <v>44</v>
      </c>
      <c r="H8" s="12">
        <f ca="1">IF(OR($D$3&lt;VALUE(REPLACE(H$5,1,3,"")),AND(ISERROR(MATCH($C8,INDIRECT(H$5&amp;"!$C:$C"),0)),ISERROR(MATCH($C8,INDIRECT(H$5&amp;"!$D:$D"),0)))),"---",SUMIF(INDIRECT(H$5&amp;"!$C:$C"),$C8,INDIRECT(H$5&amp;"!$F:$F"))+SUMIF(INDIRECT(H$5&amp;"!$D:$D"),$C8,INDIRECT(H$5&amp;"!$F:$F")))</f>
        <v>16</v>
      </c>
      <c r="I8" s="12">
        <f ca="1">IF(OR($D$3&lt;VALUE(REPLACE(I$5,1,3,"")),AND(ISERROR(MATCH($C8,INDIRECT(I$5&amp;"!$C:$C"),0)),ISERROR(MATCH($C8,INDIRECT(I$5&amp;"!$D:$D"),0)))),"---",SUMIF(INDIRECT(I$5&amp;"!$C:$C"),$C8,INDIRECT(I$5&amp;"!$F:$F"))+SUMIF(INDIRECT(I$5&amp;"!$D:$D"),$C8,INDIRECT(I$5&amp;"!$F:$F")))</f>
        <v>-3</v>
      </c>
      <c r="J8" s="12">
        <f>SUM(E8:I8)</f>
        <v>57</v>
      </c>
      <c r="K8" s="19">
        <f>(COLUMNS(E8:I8)-COUNTIF(E8:I8,"---"))*K$4</f>
        <v>36</v>
      </c>
      <c r="L8" s="17">
        <f>IF(K8=0,"---",J8/K8)</f>
        <v>1.5833333333333333</v>
      </c>
    </row>
    <row r="9" spans="1:12" ht="12.75">
      <c r="A9" s="58" t="str">
        <f>IF(L9=L8,"=",ROW()-5)</f>
        <v>=</v>
      </c>
      <c r="B9" s="50">
        <v>4</v>
      </c>
      <c r="C9" s="14" t="s">
        <v>27</v>
      </c>
      <c r="D9" s="20">
        <v>-0.5</v>
      </c>
      <c r="E9" s="12">
        <f ca="1">IF(OR($D$3&lt;VALUE(REPLACE(E$5,1,3,"")),AND(ISERROR(MATCH($C9,INDIRECT(E$5&amp;"!$C:$C"),0)),ISERROR(MATCH($C9,INDIRECT(E$5&amp;"!$D:$D"),0)))),"---",SUMIF(INDIRECT(E$5&amp;"!$C:$C"),$C9,INDIRECT(E$5&amp;"!$F:$F"))+SUMIF(INDIRECT(E$5&amp;"!$D:$D"),$C9,INDIRECT(E$5&amp;"!$F:$F")))</f>
        <v>73</v>
      </c>
      <c r="F9" s="12">
        <f ca="1">IF(OR($D$3&lt;VALUE(REPLACE(F$5,1,3,"")),AND(ISERROR(MATCH($C9,INDIRECT(F$5&amp;"!$C:$C"),0)),ISERROR(MATCH($C9,INDIRECT(F$5&amp;"!$D:$D"),0)))),"---",SUMIF(INDIRECT(F$5&amp;"!$C:$C"),$C9,INDIRECT(F$5&amp;"!$F:$F"))+SUMIF(INDIRECT(F$5&amp;"!$D:$D"),$C9,INDIRECT(F$5&amp;"!$F:$F")))</f>
        <v>-14</v>
      </c>
      <c r="G9" s="12">
        <f ca="1">IF(OR($D$3&lt;VALUE(REPLACE(G$5,1,3,"")),AND(ISERROR(MATCH($C9,INDIRECT(G$5&amp;"!$C:$C"),0)),ISERROR(MATCH($C9,INDIRECT(G$5&amp;"!$D:$D"),0)))),"---",SUMIF(INDIRECT(G$5&amp;"!$C:$C"),$C9,INDIRECT(G$5&amp;"!$F:$F"))+SUMIF(INDIRECT(G$5&amp;"!$D:$D"),$C9,INDIRECT(G$5&amp;"!$F:$F")))</f>
        <v>16</v>
      </c>
      <c r="H9" s="12">
        <f ca="1">IF(OR($D$3&lt;VALUE(REPLACE(H$5,1,3,"")),AND(ISERROR(MATCH($C9,INDIRECT(H$5&amp;"!$C:$C"),0)),ISERROR(MATCH($C9,INDIRECT(H$5&amp;"!$D:$D"),0)))),"---",SUMIF(INDIRECT(H$5&amp;"!$C:$C"),$C9,INDIRECT(H$5&amp;"!$F:$F"))+SUMIF(INDIRECT(H$5&amp;"!$D:$D"),$C9,INDIRECT(H$5&amp;"!$F:$F")))</f>
        <v>28</v>
      </c>
      <c r="I9" s="12">
        <f ca="1">IF(OR($D$3&lt;VALUE(REPLACE(I$5,1,3,"")),AND(ISERROR(MATCH($C9,INDIRECT(I$5&amp;"!$C:$C"),0)),ISERROR(MATCH($C9,INDIRECT(I$5&amp;"!$D:$D"),0)))),"---",SUMIF(INDIRECT(I$5&amp;"!$C:$C"),$C9,INDIRECT(I$5&amp;"!$F:$F"))+SUMIF(INDIRECT(I$5&amp;"!$D:$D"),$C9,INDIRECT(I$5&amp;"!$F:$F")))</f>
        <v>-8</v>
      </c>
      <c r="J9" s="12">
        <f>SUM(E9:I9)</f>
        <v>95</v>
      </c>
      <c r="K9" s="19">
        <f>(COLUMNS(E9:I9)-COUNTIF(E9:I9,"---"))*K$4</f>
        <v>60</v>
      </c>
      <c r="L9" s="17">
        <f>IF(K9=0,"---",J9/K9)</f>
        <v>1.5833333333333333</v>
      </c>
    </row>
    <row r="10" spans="1:12" ht="12.75">
      <c r="A10" s="58" t="str">
        <f>IF(L10=L9,"=",ROW()-5)</f>
        <v>=</v>
      </c>
      <c r="B10" s="50">
        <v>4</v>
      </c>
      <c r="C10" s="14" t="s">
        <v>28</v>
      </c>
      <c r="D10" s="20">
        <v>-2</v>
      </c>
      <c r="E10" s="12">
        <f ca="1">IF(OR($D$3&lt;VALUE(REPLACE(E$5,1,3,"")),AND(ISERROR(MATCH($C10,INDIRECT(E$5&amp;"!$C:$C"),0)),ISERROR(MATCH($C10,INDIRECT(E$5&amp;"!$D:$D"),0)))),"---",SUMIF(INDIRECT(E$5&amp;"!$C:$C"),$C10,INDIRECT(E$5&amp;"!$F:$F"))+SUMIF(INDIRECT(E$5&amp;"!$D:$D"),$C10,INDIRECT(E$5&amp;"!$F:$F")))</f>
        <v>73</v>
      </c>
      <c r="F10" s="12">
        <f ca="1">IF(OR($D$3&lt;VALUE(REPLACE(F$5,1,3,"")),AND(ISERROR(MATCH($C10,INDIRECT(F$5&amp;"!$C:$C"),0)),ISERROR(MATCH($C10,INDIRECT(F$5&amp;"!$D:$D"),0)))),"---",SUMIF(INDIRECT(F$5&amp;"!$C:$C"),$C10,INDIRECT(F$5&amp;"!$F:$F"))+SUMIF(INDIRECT(F$5&amp;"!$D:$D"),$C10,INDIRECT(F$5&amp;"!$F:$F")))</f>
        <v>-14</v>
      </c>
      <c r="G10" s="12">
        <f ca="1">IF(OR($D$3&lt;VALUE(REPLACE(G$5,1,3,"")),AND(ISERROR(MATCH($C10,INDIRECT(G$5&amp;"!$C:$C"),0)),ISERROR(MATCH($C10,INDIRECT(G$5&amp;"!$D:$D"),0)))),"---",SUMIF(INDIRECT(G$5&amp;"!$C:$C"),$C10,INDIRECT(G$5&amp;"!$F:$F"))+SUMIF(INDIRECT(G$5&amp;"!$D:$D"),$C10,INDIRECT(G$5&amp;"!$F:$F")))</f>
        <v>16</v>
      </c>
      <c r="H10" s="12">
        <f ca="1">IF(OR($D$3&lt;VALUE(REPLACE(H$5,1,3,"")),AND(ISERROR(MATCH($C10,INDIRECT(H$5&amp;"!$C:$C"),0)),ISERROR(MATCH($C10,INDIRECT(H$5&amp;"!$D:$D"),0)))),"---",SUMIF(INDIRECT(H$5&amp;"!$C:$C"),$C10,INDIRECT(H$5&amp;"!$F:$F"))+SUMIF(INDIRECT(H$5&amp;"!$D:$D"),$C10,INDIRECT(H$5&amp;"!$F:$F")))</f>
        <v>28</v>
      </c>
      <c r="I10" s="12">
        <f ca="1">IF(OR($D$3&lt;VALUE(REPLACE(I$5,1,3,"")),AND(ISERROR(MATCH($C10,INDIRECT(I$5&amp;"!$C:$C"),0)),ISERROR(MATCH($C10,INDIRECT(I$5&amp;"!$D:$D"),0)))),"---",SUMIF(INDIRECT(I$5&amp;"!$C:$C"),$C10,INDIRECT(I$5&amp;"!$F:$F"))+SUMIF(INDIRECT(I$5&amp;"!$D:$D"),$C10,INDIRECT(I$5&amp;"!$F:$F")))</f>
        <v>-8</v>
      </c>
      <c r="J10" s="12">
        <f>SUM(E10:I10)</f>
        <v>95</v>
      </c>
      <c r="K10" s="19">
        <f>(COLUMNS(E10:I10)-COUNTIF(E10:I10,"---"))*K$4</f>
        <v>60</v>
      </c>
      <c r="L10" s="17">
        <f>IF(K10=0,"---",J10/K10)</f>
        <v>1.5833333333333333</v>
      </c>
    </row>
    <row r="11" spans="1:12" ht="12.75">
      <c r="A11" s="58">
        <f>IF(L11=L10,"=",ROW()-5)</f>
        <v>6</v>
      </c>
      <c r="B11" s="50">
        <v>2</v>
      </c>
      <c r="C11" s="14" t="s">
        <v>25</v>
      </c>
      <c r="D11" s="20">
        <v>1</v>
      </c>
      <c r="E11" s="12">
        <f ca="1">IF(OR($D$3&lt;VALUE(REPLACE(E$5,1,3,"")),AND(ISERROR(MATCH($C11,INDIRECT(E$5&amp;"!$C:$C"),0)),ISERROR(MATCH($C11,INDIRECT(E$5&amp;"!$D:$D"),0)))),"---",SUMIF(INDIRECT(E$5&amp;"!$C:$C"),$C11,INDIRECT(E$5&amp;"!$F:$F"))+SUMIF(INDIRECT(E$5&amp;"!$D:$D"),$C11,INDIRECT(E$5&amp;"!$F:$F")))</f>
        <v>4</v>
      </c>
      <c r="F11" s="12">
        <f ca="1">IF(OR($D$3&lt;VALUE(REPLACE(F$5,1,3,"")),AND(ISERROR(MATCH($C11,INDIRECT(F$5&amp;"!$C:$C"),0)),ISERROR(MATCH($C11,INDIRECT(F$5&amp;"!$D:$D"),0)))),"---",SUMIF(INDIRECT(F$5&amp;"!$C:$C"),$C11,INDIRECT(F$5&amp;"!$F:$F"))+SUMIF(INDIRECT(F$5&amp;"!$D:$D"),$C11,INDIRECT(F$5&amp;"!$F:$F")))</f>
        <v>14</v>
      </c>
      <c r="G11" s="12">
        <f ca="1">IF(OR($D$3&lt;VALUE(REPLACE(G$5,1,3,"")),AND(ISERROR(MATCH($C11,INDIRECT(G$5&amp;"!$C:$C"),0)),ISERROR(MATCH($C11,INDIRECT(G$5&amp;"!$D:$D"),0)))),"---",SUMIF(INDIRECT(G$5&amp;"!$C:$C"),$C11,INDIRECT(G$5&amp;"!$F:$F"))+SUMIF(INDIRECT(G$5&amp;"!$D:$D"),$C11,INDIRECT(G$5&amp;"!$F:$F")))</f>
        <v>55</v>
      </c>
      <c r="H11" s="12">
        <f ca="1">IF(OR($D$3&lt;VALUE(REPLACE(H$5,1,3,"")),AND(ISERROR(MATCH($C11,INDIRECT(H$5&amp;"!$C:$C"),0)),ISERROR(MATCH($C11,INDIRECT(H$5&amp;"!$D:$D"),0)))),"---",SUMIF(INDIRECT(H$5&amp;"!$C:$C"),$C11,INDIRECT(H$5&amp;"!$F:$F"))+SUMIF(INDIRECT(H$5&amp;"!$D:$D"),$C11,INDIRECT(H$5&amp;"!$F:$F")))</f>
        <v>8</v>
      </c>
      <c r="I11" s="12">
        <f ca="1">IF(OR($D$3&lt;VALUE(REPLACE(I$5,1,3,"")),AND(ISERROR(MATCH($C11,INDIRECT(I$5&amp;"!$C:$C"),0)),ISERROR(MATCH($C11,INDIRECT(I$5&amp;"!$D:$D"),0)))),"---",SUMIF(INDIRECT(I$5&amp;"!$C:$C"),$C11,INDIRECT(I$5&amp;"!$F:$F"))+SUMIF(INDIRECT(I$5&amp;"!$D:$D"),$C11,INDIRECT(I$5&amp;"!$F:$F")))</f>
        <v>8</v>
      </c>
      <c r="J11" s="12">
        <f>SUM(E11:I11)</f>
        <v>89</v>
      </c>
      <c r="K11" s="19">
        <f>(COLUMNS(E11:I11)-COUNTIF(E11:I11,"---"))*K$4</f>
        <v>60</v>
      </c>
      <c r="L11" s="17">
        <f>IF(K11=0,"---",J11/K11)</f>
        <v>1.4833333333333334</v>
      </c>
    </row>
    <row r="12" spans="1:12" ht="12.75">
      <c r="A12" s="58" t="str">
        <f>IF(L12=L11,"=",ROW()-5)</f>
        <v>=</v>
      </c>
      <c r="B12" s="50">
        <v>2</v>
      </c>
      <c r="C12" s="14" t="s">
        <v>26</v>
      </c>
      <c r="D12" s="20">
        <v>3</v>
      </c>
      <c r="E12" s="12">
        <f ca="1">IF(OR($D$3&lt;VALUE(REPLACE(E$5,1,3,"")),AND(ISERROR(MATCH($C12,INDIRECT(E$5&amp;"!$C:$C"),0)),ISERROR(MATCH($C12,INDIRECT(E$5&amp;"!$D:$D"),0)))),"---",SUMIF(INDIRECT(E$5&amp;"!$C:$C"),$C12,INDIRECT(E$5&amp;"!$F:$F"))+SUMIF(INDIRECT(E$5&amp;"!$D:$D"),$C12,INDIRECT(E$5&amp;"!$F:$F")))</f>
        <v>4</v>
      </c>
      <c r="F12" s="12">
        <f ca="1">IF(OR($D$3&lt;VALUE(REPLACE(F$5,1,3,"")),AND(ISERROR(MATCH($C12,INDIRECT(F$5&amp;"!$C:$C"),0)),ISERROR(MATCH($C12,INDIRECT(F$5&amp;"!$D:$D"),0)))),"---",SUMIF(INDIRECT(F$5&amp;"!$C:$C"),$C12,INDIRECT(F$5&amp;"!$F:$F"))+SUMIF(INDIRECT(F$5&amp;"!$D:$D"),$C12,INDIRECT(F$5&amp;"!$F:$F")))</f>
        <v>14</v>
      </c>
      <c r="G12" s="12">
        <f ca="1">IF(OR($D$3&lt;VALUE(REPLACE(G$5,1,3,"")),AND(ISERROR(MATCH($C12,INDIRECT(G$5&amp;"!$C:$C"),0)),ISERROR(MATCH($C12,INDIRECT(G$5&amp;"!$D:$D"),0)))),"---",SUMIF(INDIRECT(G$5&amp;"!$C:$C"),$C12,INDIRECT(G$5&amp;"!$F:$F"))+SUMIF(INDIRECT(G$5&amp;"!$D:$D"),$C12,INDIRECT(G$5&amp;"!$F:$F")))</f>
        <v>55</v>
      </c>
      <c r="H12" s="12">
        <f ca="1">IF(OR($D$3&lt;VALUE(REPLACE(H$5,1,3,"")),AND(ISERROR(MATCH($C12,INDIRECT(H$5&amp;"!$C:$C"),0)),ISERROR(MATCH($C12,INDIRECT(H$5&amp;"!$D:$D"),0)))),"---",SUMIF(INDIRECT(H$5&amp;"!$C:$C"),$C12,INDIRECT(H$5&amp;"!$F:$F"))+SUMIF(INDIRECT(H$5&amp;"!$D:$D"),$C12,INDIRECT(H$5&amp;"!$F:$F")))</f>
        <v>8</v>
      </c>
      <c r="I12" s="12">
        <f ca="1">IF(OR($D$3&lt;VALUE(REPLACE(I$5,1,3,"")),AND(ISERROR(MATCH($C12,INDIRECT(I$5&amp;"!$C:$C"),0)),ISERROR(MATCH($C12,INDIRECT(I$5&amp;"!$D:$D"),0)))),"---",SUMIF(INDIRECT(I$5&amp;"!$C:$C"),$C12,INDIRECT(I$5&amp;"!$F:$F"))+SUMIF(INDIRECT(I$5&amp;"!$D:$D"),$C12,INDIRECT(I$5&amp;"!$F:$F")))</f>
        <v>8</v>
      </c>
      <c r="J12" s="12">
        <f>SUM(E12:I12)</f>
        <v>89</v>
      </c>
      <c r="K12" s="19">
        <f>(COLUMNS(E12:I12)-COUNTIF(E12:I12,"---"))*K$4</f>
        <v>60</v>
      </c>
      <c r="L12" s="17">
        <f>IF(K12=0,"---",J12/K12)</f>
        <v>1.4833333333333334</v>
      </c>
    </row>
    <row r="13" spans="1:12" ht="12.75">
      <c r="A13" s="58">
        <f>IF(L13=L12,"=",ROW()-5)</f>
        <v>8</v>
      </c>
      <c r="B13" s="50">
        <v>2</v>
      </c>
      <c r="C13" s="11" t="s">
        <v>23</v>
      </c>
      <c r="D13" s="20">
        <v>0</v>
      </c>
      <c r="E13" s="12">
        <f ca="1">IF(OR($D$3&lt;VALUE(REPLACE(E$5,1,3,"")),AND(ISERROR(MATCH($C13,INDIRECT(E$5&amp;"!$C:$C"),0)),ISERROR(MATCH($C13,INDIRECT(E$5&amp;"!$D:$D"),0)))),"---",SUMIF(INDIRECT(E$5&amp;"!$C:$C"),$C13,INDIRECT(E$5&amp;"!$F:$F"))+SUMIF(INDIRECT(E$5&amp;"!$D:$D"),$C13,INDIRECT(E$5&amp;"!$F:$F")))</f>
        <v>15</v>
      </c>
      <c r="F13" s="12">
        <f ca="1">IF(OR($D$3&lt;VALUE(REPLACE(F$5,1,3,"")),AND(ISERROR(MATCH($C13,INDIRECT(F$5&amp;"!$C:$C"),0)),ISERROR(MATCH($C13,INDIRECT(F$5&amp;"!$D:$D"),0)))),"---",SUMIF(INDIRECT(F$5&amp;"!$C:$C"),$C13,INDIRECT(F$5&amp;"!$F:$F"))+SUMIF(INDIRECT(F$5&amp;"!$D:$D"),$C13,INDIRECT(F$5&amp;"!$F:$F")))</f>
        <v>-3</v>
      </c>
      <c r="G13" s="12">
        <f ca="1">IF(OR($D$3&lt;VALUE(REPLACE(G$5,1,3,"")),AND(ISERROR(MATCH($C13,INDIRECT(G$5&amp;"!$C:$C"),0)),ISERROR(MATCH($C13,INDIRECT(G$5&amp;"!$D:$D"),0)))),"---",SUMIF(INDIRECT(G$5&amp;"!$C:$C"),$C13,INDIRECT(G$5&amp;"!$F:$F"))+SUMIF(INDIRECT(G$5&amp;"!$D:$D"),$C13,INDIRECT(G$5&amp;"!$F:$F")))</f>
        <v>44</v>
      </c>
      <c r="H13" s="12">
        <f ca="1">IF(OR($D$3&lt;VALUE(REPLACE(H$5,1,3,"")),AND(ISERROR(MATCH($C13,INDIRECT(H$5&amp;"!$C:$C"),0)),ISERROR(MATCH($C13,INDIRECT(H$5&amp;"!$D:$D"),0)))),"---",SUMIF(INDIRECT(H$5&amp;"!$C:$C"),$C13,INDIRECT(H$5&amp;"!$F:$F"))+SUMIF(INDIRECT(H$5&amp;"!$D:$D"),$C13,INDIRECT(H$5&amp;"!$F:$F")))</f>
        <v>16</v>
      </c>
      <c r="I13" s="12">
        <f ca="1">IF(OR($D$3&lt;VALUE(REPLACE(I$5,1,3,"")),AND(ISERROR(MATCH($C13,INDIRECT(I$5&amp;"!$C:$C"),0)),ISERROR(MATCH($C13,INDIRECT(I$5&amp;"!$D:$D"),0)))),"---",SUMIF(INDIRECT(I$5&amp;"!$C:$C"),$C13,INDIRECT(I$5&amp;"!$F:$F"))+SUMIF(INDIRECT(I$5&amp;"!$D:$D"),$C13,INDIRECT(I$5&amp;"!$F:$F")))</f>
        <v>-3</v>
      </c>
      <c r="J13" s="12">
        <f>SUM(E13:I13)</f>
        <v>69</v>
      </c>
      <c r="K13" s="19">
        <f>(COLUMNS(E13:I13)-COUNTIF(E13:I13,"---"))*K$4</f>
        <v>60</v>
      </c>
      <c r="L13" s="17">
        <f>IF(K13=0,"---",J13/K13)</f>
        <v>1.15</v>
      </c>
    </row>
    <row r="14" spans="1:12" ht="12.75">
      <c r="A14" s="58" t="str">
        <f>IF(L14=L13,"=",ROW()-5)</f>
        <v>=</v>
      </c>
      <c r="B14" s="50">
        <v>6</v>
      </c>
      <c r="C14" s="11" t="s">
        <v>22</v>
      </c>
      <c r="D14" s="20">
        <v>-2.5</v>
      </c>
      <c r="E14" s="12">
        <f ca="1">IF(OR($D$3&lt;VALUE(REPLACE(E$5,1,3,"")),AND(ISERROR(MATCH($C14,INDIRECT(E$5&amp;"!$C:$C"),0)),ISERROR(MATCH($C14,INDIRECT(E$5&amp;"!$D:$D"),0)))),"---",SUMIF(INDIRECT(E$5&amp;"!$C:$C"),$C14,INDIRECT(E$5&amp;"!$F:$F"))+SUMIF(INDIRECT(E$5&amp;"!$D:$D"),$C14,INDIRECT(E$5&amp;"!$F:$F")))</f>
        <v>1</v>
      </c>
      <c r="F14" s="12">
        <f ca="1">IF(OR($D$3&lt;VALUE(REPLACE(F$5,1,3,"")),AND(ISERROR(MATCH($C14,INDIRECT(F$5&amp;"!$C:$C"),0)),ISERROR(MATCH($C14,INDIRECT(F$5&amp;"!$D:$D"),0)))),"---",SUMIF(INDIRECT(F$5&amp;"!$C:$C"),$C14,INDIRECT(F$5&amp;"!$F:$F"))+SUMIF(INDIRECT(F$5&amp;"!$D:$D"),$C14,INDIRECT(F$5&amp;"!$F:$F")))</f>
        <v>58</v>
      </c>
      <c r="G14" s="12">
        <f ca="1">IF(OR($D$3&lt;VALUE(REPLACE(G$5,1,3,"")),AND(ISERROR(MATCH($C14,INDIRECT(G$5&amp;"!$C:$C"),0)),ISERROR(MATCH($C14,INDIRECT(G$5&amp;"!$D:$D"),0)))),"---",SUMIF(INDIRECT(G$5&amp;"!$C:$C"),$C14,INDIRECT(G$5&amp;"!$F:$F"))+SUMIF(INDIRECT(G$5&amp;"!$D:$D"),$C14,INDIRECT(G$5&amp;"!$F:$F")))</f>
        <v>18</v>
      </c>
      <c r="H14" s="12">
        <f ca="1">IF(OR($D$3&lt;VALUE(REPLACE(H$5,1,3,"")),AND(ISERROR(MATCH($C14,INDIRECT(H$5&amp;"!$C:$C"),0)),ISERROR(MATCH($C14,INDIRECT(H$5&amp;"!$D:$D"),0)))),"---",SUMIF(INDIRECT(H$5&amp;"!$C:$C"),$C14,INDIRECT(H$5&amp;"!$F:$F"))+SUMIF(INDIRECT(H$5&amp;"!$D:$D"),$C14,INDIRECT(H$5&amp;"!$F:$F")))</f>
        <v>-16</v>
      </c>
      <c r="I14" s="12">
        <f ca="1">IF(OR($D$3&lt;VALUE(REPLACE(I$5,1,3,"")),AND(ISERROR(MATCH($C14,INDIRECT(I$5&amp;"!$C:$C"),0)),ISERROR(MATCH($C14,INDIRECT(I$5&amp;"!$D:$D"),0)))),"---",SUMIF(INDIRECT(I$5&amp;"!$C:$C"),$C14,INDIRECT(I$5&amp;"!$F:$F"))+SUMIF(INDIRECT(I$5&amp;"!$D:$D"),$C14,INDIRECT(I$5&amp;"!$F:$F")))</f>
        <v>8</v>
      </c>
      <c r="J14" s="12">
        <f>SUM(E14:I14)</f>
        <v>69</v>
      </c>
      <c r="K14" s="19">
        <f>(COLUMNS(E14:I14)-COUNTIF(E14:I14,"---"))*K$4</f>
        <v>60</v>
      </c>
      <c r="L14" s="17">
        <f>IF(K14=0,"---",J14/K14)</f>
        <v>1.15</v>
      </c>
    </row>
    <row r="15" spans="1:12" ht="12.75">
      <c r="A15" s="58" t="str">
        <f>IF(L15=L14,"=",ROW()-5)</f>
        <v>=</v>
      </c>
      <c r="B15" s="50">
        <v>6</v>
      </c>
      <c r="C15" s="14" t="s">
        <v>51</v>
      </c>
      <c r="D15" s="20">
        <v>0</v>
      </c>
      <c r="E15" s="12">
        <f ca="1">IF(OR($D$3&lt;VALUE(REPLACE(E$5,1,3,"")),AND(ISERROR(MATCH($C15,INDIRECT(E$5&amp;"!$C:$C"),0)),ISERROR(MATCH($C15,INDIRECT(E$5&amp;"!$D:$D"),0)))),"---",SUMIF(INDIRECT(E$5&amp;"!$C:$C"),$C15,INDIRECT(E$5&amp;"!$F:$F"))+SUMIF(INDIRECT(E$5&amp;"!$D:$D"),$C15,INDIRECT(E$5&amp;"!$F:$F")))</f>
        <v>1</v>
      </c>
      <c r="F15" s="12">
        <f ca="1">IF(OR($D$3&lt;VALUE(REPLACE(F$5,1,3,"")),AND(ISERROR(MATCH($C15,INDIRECT(F$5&amp;"!$C:$C"),0)),ISERROR(MATCH($C15,INDIRECT(F$5&amp;"!$D:$D"),0)))),"---",SUMIF(INDIRECT(F$5&amp;"!$C:$C"),$C15,INDIRECT(F$5&amp;"!$F:$F"))+SUMIF(INDIRECT(F$5&amp;"!$D:$D"),$C15,INDIRECT(F$5&amp;"!$F:$F")))</f>
        <v>58</v>
      </c>
      <c r="G15" s="12">
        <f ca="1">IF(OR($D$3&lt;VALUE(REPLACE(G$5,1,3,"")),AND(ISERROR(MATCH($C15,INDIRECT(G$5&amp;"!$C:$C"),0)),ISERROR(MATCH($C15,INDIRECT(G$5&amp;"!$D:$D"),0)))),"---",SUMIF(INDIRECT(G$5&amp;"!$C:$C"),$C15,INDIRECT(G$5&amp;"!$F:$F"))+SUMIF(INDIRECT(G$5&amp;"!$D:$D"),$C15,INDIRECT(G$5&amp;"!$F:$F")))</f>
        <v>18</v>
      </c>
      <c r="H15" s="12">
        <f ca="1">IF(OR($D$3&lt;VALUE(REPLACE(H$5,1,3,"")),AND(ISERROR(MATCH($C15,INDIRECT(H$5&amp;"!$C:$C"),0)),ISERROR(MATCH($C15,INDIRECT(H$5&amp;"!$D:$D"),0)))),"---",SUMIF(INDIRECT(H$5&amp;"!$C:$C"),$C15,INDIRECT(H$5&amp;"!$F:$F"))+SUMIF(INDIRECT(H$5&amp;"!$D:$D"),$C15,INDIRECT(H$5&amp;"!$F:$F")))</f>
        <v>-16</v>
      </c>
      <c r="I15" s="12">
        <f ca="1">IF(OR($D$3&lt;VALUE(REPLACE(I$5,1,3,"")),AND(ISERROR(MATCH($C15,INDIRECT(I$5&amp;"!$C:$C"),0)),ISERROR(MATCH($C15,INDIRECT(I$5&amp;"!$D:$D"),0)))),"---",SUMIF(INDIRECT(I$5&amp;"!$C:$C"),$C15,INDIRECT(I$5&amp;"!$F:$F"))+SUMIF(INDIRECT(I$5&amp;"!$D:$D"),$C15,INDIRECT(I$5&amp;"!$F:$F")))</f>
        <v>8</v>
      </c>
      <c r="J15" s="12">
        <f>SUM(E15:I15)</f>
        <v>69</v>
      </c>
      <c r="K15" s="19">
        <f>(COLUMNS(E15:I15)-COUNTIF(E15:I15,"---"))*K$4</f>
        <v>60</v>
      </c>
      <c r="L15" s="17">
        <f>IF(K15=0,"---",J15/K15)</f>
        <v>1.15</v>
      </c>
    </row>
    <row r="16" spans="1:12" ht="12.75">
      <c r="A16" s="58">
        <f>IF(L16=L15,"=",ROW()-5)</f>
        <v>11</v>
      </c>
      <c r="B16" s="50">
        <v>4</v>
      </c>
      <c r="C16" s="14" t="s">
        <v>31</v>
      </c>
      <c r="D16" s="20">
        <v>-0.5</v>
      </c>
      <c r="E16" s="12">
        <f ca="1">IF(OR($D$3&lt;VALUE(REPLACE(E$5,1,3,"")),AND(ISERROR(MATCH($C16,INDIRECT(E$5&amp;"!$C:$C"),0)),ISERROR(MATCH($C16,INDIRECT(E$5&amp;"!$D:$D"),0)))),"---",SUMIF(INDIRECT(E$5&amp;"!$C:$C"),$C16,INDIRECT(E$5&amp;"!$F:$F"))+SUMIF(INDIRECT(E$5&amp;"!$D:$D"),$C16,INDIRECT(E$5&amp;"!$F:$F")))</f>
        <v>51</v>
      </c>
      <c r="F16" s="12">
        <f ca="1">IF(OR($D$3&lt;VALUE(REPLACE(F$5,1,3,"")),AND(ISERROR(MATCH($C16,INDIRECT(F$5&amp;"!$C:$C"),0)),ISERROR(MATCH($C16,INDIRECT(F$5&amp;"!$D:$D"),0)))),"---",SUMIF(INDIRECT(F$5&amp;"!$C:$C"),$C16,INDIRECT(F$5&amp;"!$F:$F"))+SUMIF(INDIRECT(F$5&amp;"!$D:$D"),$C16,INDIRECT(F$5&amp;"!$F:$F")))</f>
        <v>3</v>
      </c>
      <c r="G16" s="12">
        <f ca="1">IF(OR($D$3&lt;VALUE(REPLACE(G$5,1,3,"")),AND(ISERROR(MATCH($C16,INDIRECT(G$5&amp;"!$C:$C"),0)),ISERROR(MATCH($C16,INDIRECT(G$5&amp;"!$D:$D"),0)))),"---",SUMIF(INDIRECT(G$5&amp;"!$C:$C"),$C16,INDIRECT(G$5&amp;"!$F:$F"))+SUMIF(INDIRECT(G$5&amp;"!$D:$D"),$C16,INDIRECT(G$5&amp;"!$F:$F")))</f>
        <v>10</v>
      </c>
      <c r="H16" s="12">
        <f ca="1">IF(OR($D$3&lt;VALUE(REPLACE(H$5,1,3,"")),AND(ISERROR(MATCH($C16,INDIRECT(H$5&amp;"!$C:$C"),0)),ISERROR(MATCH($C16,INDIRECT(H$5&amp;"!$D:$D"),0)))),"---",SUMIF(INDIRECT(H$5&amp;"!$C:$C"),$C16,INDIRECT(H$5&amp;"!$F:$F"))+SUMIF(INDIRECT(H$5&amp;"!$D:$D"),$C16,INDIRECT(H$5&amp;"!$F:$F")))</f>
        <v>24</v>
      </c>
      <c r="I16" s="12">
        <f ca="1">IF(OR($D$3&lt;VALUE(REPLACE(I$5,1,3,"")),AND(ISERROR(MATCH($C16,INDIRECT(I$5&amp;"!$C:$C"),0)),ISERROR(MATCH($C16,INDIRECT(I$5&amp;"!$D:$D"),0)))),"---",SUMIF(INDIRECT(I$5&amp;"!$C:$C"),$C16,INDIRECT(I$5&amp;"!$F:$F"))+SUMIF(INDIRECT(I$5&amp;"!$D:$D"),$C16,INDIRECT(I$5&amp;"!$F:$F")))</f>
        <v>-38</v>
      </c>
      <c r="J16" s="12">
        <f>SUM(E16:I16)</f>
        <v>50</v>
      </c>
      <c r="K16" s="19">
        <f>(COLUMNS(E16:I16)-COUNTIF(E16:I16,"---"))*K$4</f>
        <v>60</v>
      </c>
      <c r="L16" s="17">
        <f>IF(K16=0,"---",J16/K16)</f>
        <v>0.8333333333333334</v>
      </c>
    </row>
    <row r="17" spans="1:12" ht="12.75">
      <c r="A17" s="58" t="str">
        <f>IF(L17=L16,"=",ROW()-5)</f>
        <v>=</v>
      </c>
      <c r="B17" s="50">
        <v>4</v>
      </c>
      <c r="C17" s="14" t="s">
        <v>32</v>
      </c>
      <c r="D17" s="20">
        <v>-1</v>
      </c>
      <c r="E17" s="12">
        <f ca="1">IF(OR($D$3&lt;VALUE(REPLACE(E$5,1,3,"")),AND(ISERROR(MATCH($C17,INDIRECT(E$5&amp;"!$C:$C"),0)),ISERROR(MATCH($C17,INDIRECT(E$5&amp;"!$D:$D"),0)))),"---",SUMIF(INDIRECT(E$5&amp;"!$C:$C"),$C17,INDIRECT(E$5&amp;"!$F:$F"))+SUMIF(INDIRECT(E$5&amp;"!$D:$D"),$C17,INDIRECT(E$5&amp;"!$F:$F")))</f>
        <v>51</v>
      </c>
      <c r="F17" s="12">
        <f ca="1">IF(OR($D$3&lt;VALUE(REPLACE(F$5,1,3,"")),AND(ISERROR(MATCH($C17,INDIRECT(F$5&amp;"!$C:$C"),0)),ISERROR(MATCH($C17,INDIRECT(F$5&amp;"!$D:$D"),0)))),"---",SUMIF(INDIRECT(F$5&amp;"!$C:$C"),$C17,INDIRECT(F$5&amp;"!$F:$F"))+SUMIF(INDIRECT(F$5&amp;"!$D:$D"),$C17,INDIRECT(F$5&amp;"!$F:$F")))</f>
        <v>3</v>
      </c>
      <c r="G17" s="12">
        <f ca="1">IF(OR($D$3&lt;VALUE(REPLACE(G$5,1,3,"")),AND(ISERROR(MATCH($C17,INDIRECT(G$5&amp;"!$C:$C"),0)),ISERROR(MATCH($C17,INDIRECT(G$5&amp;"!$D:$D"),0)))),"---",SUMIF(INDIRECT(G$5&amp;"!$C:$C"),$C17,INDIRECT(G$5&amp;"!$F:$F"))+SUMIF(INDIRECT(G$5&amp;"!$D:$D"),$C17,INDIRECT(G$5&amp;"!$F:$F")))</f>
        <v>10</v>
      </c>
      <c r="H17" s="12">
        <f ca="1">IF(OR($D$3&lt;VALUE(REPLACE(H$5,1,3,"")),AND(ISERROR(MATCH($C17,INDIRECT(H$5&amp;"!$C:$C"),0)),ISERROR(MATCH($C17,INDIRECT(H$5&amp;"!$D:$D"),0)))),"---",SUMIF(INDIRECT(H$5&amp;"!$C:$C"),$C17,INDIRECT(H$5&amp;"!$F:$F"))+SUMIF(INDIRECT(H$5&amp;"!$D:$D"),$C17,INDIRECT(H$5&amp;"!$F:$F")))</f>
        <v>24</v>
      </c>
      <c r="I17" s="12">
        <f ca="1">IF(OR($D$3&lt;VALUE(REPLACE(I$5,1,3,"")),AND(ISERROR(MATCH($C17,INDIRECT(I$5&amp;"!$C:$C"),0)),ISERROR(MATCH($C17,INDIRECT(I$5&amp;"!$D:$D"),0)))),"---",SUMIF(INDIRECT(I$5&amp;"!$C:$C"),$C17,INDIRECT(I$5&amp;"!$F:$F"))+SUMIF(INDIRECT(I$5&amp;"!$D:$D"),$C17,INDIRECT(I$5&amp;"!$F:$F")))</f>
        <v>-38</v>
      </c>
      <c r="J17" s="12">
        <f>SUM(E17:I17)</f>
        <v>50</v>
      </c>
      <c r="K17" s="19">
        <f>(COLUMNS(E17:I17)-COUNTIF(E17:I17,"---"))*K$4</f>
        <v>60</v>
      </c>
      <c r="L17" s="17">
        <f>IF(K17=0,"---",J17/K17)</f>
        <v>0.8333333333333334</v>
      </c>
    </row>
    <row r="18" spans="1:12" ht="12.75">
      <c r="A18" s="58">
        <f>IF(L18=L17,"=",ROW()-5)</f>
        <v>13</v>
      </c>
      <c r="B18" s="50">
        <v>5</v>
      </c>
      <c r="C18" s="14" t="s">
        <v>47</v>
      </c>
      <c r="D18" s="20">
        <v>0</v>
      </c>
      <c r="E18" s="12">
        <f ca="1">IF(OR($D$3&lt;VALUE(REPLACE(E$5,1,3,"")),AND(ISERROR(MATCH($C18,INDIRECT(E$5&amp;"!$C:$C"),0)),ISERROR(MATCH($C18,INDIRECT(E$5&amp;"!$D:$D"),0)))),"---",SUMIF(INDIRECT(E$5&amp;"!$C:$C"),$C18,INDIRECT(E$5&amp;"!$F:$F"))+SUMIF(INDIRECT(E$5&amp;"!$D:$D"),$C18,INDIRECT(E$5&amp;"!$F:$F")))</f>
        <v>-15</v>
      </c>
      <c r="F18" s="12">
        <f ca="1">IF(OR($D$3&lt;VALUE(REPLACE(F$5,1,3,"")),AND(ISERROR(MATCH($C18,INDIRECT(F$5&amp;"!$C:$C"),0)),ISERROR(MATCH($C18,INDIRECT(F$5&amp;"!$D:$D"),0)))),"---",SUMIF(INDIRECT(F$5&amp;"!$C:$C"),$C18,INDIRECT(F$5&amp;"!$F:$F"))+SUMIF(INDIRECT(F$5&amp;"!$D:$D"),$C18,INDIRECT(F$5&amp;"!$F:$F")))</f>
        <v>34</v>
      </c>
      <c r="G18" s="12">
        <f ca="1">IF(OR($D$3&lt;VALUE(REPLACE(G$5,1,3,"")),AND(ISERROR(MATCH($C18,INDIRECT(G$5&amp;"!$C:$C"),0)),ISERROR(MATCH($C18,INDIRECT(G$5&amp;"!$D:$D"),0)))),"---",SUMIF(INDIRECT(G$5&amp;"!$C:$C"),$C18,INDIRECT(G$5&amp;"!$F:$F"))+SUMIF(INDIRECT(G$5&amp;"!$D:$D"),$C18,INDIRECT(G$5&amp;"!$F:$F")))</f>
        <v>-10</v>
      </c>
      <c r="H18" s="12">
        <f ca="1">IF(OR($D$3&lt;VALUE(REPLACE(H$5,1,3,"")),AND(ISERROR(MATCH($C18,INDIRECT(H$5&amp;"!$C:$C"),0)),ISERROR(MATCH($C18,INDIRECT(H$5&amp;"!$D:$D"),0)))),"---",SUMIF(INDIRECT(H$5&amp;"!$C:$C"),$C18,INDIRECT(H$5&amp;"!$F:$F"))+SUMIF(INDIRECT(H$5&amp;"!$D:$D"),$C18,INDIRECT(H$5&amp;"!$F:$F")))</f>
        <v>-28</v>
      </c>
      <c r="I18" s="12">
        <f ca="1">IF(OR($D$3&lt;VALUE(REPLACE(I$5,1,3,"")),AND(ISERROR(MATCH($C18,INDIRECT(I$5&amp;"!$C:$C"),0)),ISERROR(MATCH($C18,INDIRECT(I$5&amp;"!$D:$D"),0)))),"---",SUMIF(INDIRECT(I$5&amp;"!$C:$C"),$C18,INDIRECT(I$5&amp;"!$F:$F"))+SUMIF(INDIRECT(I$5&amp;"!$D:$D"),$C18,INDIRECT(I$5&amp;"!$F:$F")))</f>
        <v>58</v>
      </c>
      <c r="J18" s="12">
        <f>SUM(E18:I18)</f>
        <v>39</v>
      </c>
      <c r="K18" s="19">
        <f>(COLUMNS(E18:I18)-COUNTIF(E18:I18,"---"))*K$4</f>
        <v>60</v>
      </c>
      <c r="L18" s="17">
        <f>IF(K18=0,"---",J18/K18)</f>
        <v>0.65</v>
      </c>
    </row>
    <row r="19" spans="1:12" ht="12.75">
      <c r="A19" s="58" t="str">
        <f>IF(L19=L18,"=",ROW()-5)</f>
        <v>=</v>
      </c>
      <c r="B19" s="50">
        <v>5</v>
      </c>
      <c r="C19" s="14" t="s">
        <v>50</v>
      </c>
      <c r="D19" s="20">
        <v>2</v>
      </c>
      <c r="E19" s="12">
        <f ca="1">IF(OR($D$3&lt;VALUE(REPLACE(E$5,1,3,"")),AND(ISERROR(MATCH($C19,INDIRECT(E$5&amp;"!$C:$C"),0)),ISERROR(MATCH($C19,INDIRECT(E$5&amp;"!$D:$D"),0)))),"---",SUMIF(INDIRECT(E$5&amp;"!$C:$C"),$C19,INDIRECT(E$5&amp;"!$F:$F"))+SUMIF(INDIRECT(E$5&amp;"!$D:$D"),$C19,INDIRECT(E$5&amp;"!$F:$F")))</f>
        <v>-15</v>
      </c>
      <c r="F19" s="12">
        <f ca="1">IF(OR($D$3&lt;VALUE(REPLACE(F$5,1,3,"")),AND(ISERROR(MATCH($C19,INDIRECT(F$5&amp;"!$C:$C"),0)),ISERROR(MATCH($C19,INDIRECT(F$5&amp;"!$D:$D"),0)))),"---",SUMIF(INDIRECT(F$5&amp;"!$C:$C"),$C19,INDIRECT(F$5&amp;"!$F:$F"))+SUMIF(INDIRECT(F$5&amp;"!$D:$D"),$C19,INDIRECT(F$5&amp;"!$F:$F")))</f>
        <v>34</v>
      </c>
      <c r="G19" s="12">
        <f ca="1">IF(OR($D$3&lt;VALUE(REPLACE(G$5,1,3,"")),AND(ISERROR(MATCH($C19,INDIRECT(G$5&amp;"!$C:$C"),0)),ISERROR(MATCH($C19,INDIRECT(G$5&amp;"!$D:$D"),0)))),"---",SUMIF(INDIRECT(G$5&amp;"!$C:$C"),$C19,INDIRECT(G$5&amp;"!$F:$F"))+SUMIF(INDIRECT(G$5&amp;"!$D:$D"),$C19,INDIRECT(G$5&amp;"!$F:$F")))</f>
        <v>-10</v>
      </c>
      <c r="H19" s="12">
        <f ca="1">IF(OR($D$3&lt;VALUE(REPLACE(H$5,1,3,"")),AND(ISERROR(MATCH($C19,INDIRECT(H$5&amp;"!$C:$C"),0)),ISERROR(MATCH($C19,INDIRECT(H$5&amp;"!$D:$D"),0)))),"---",SUMIF(INDIRECT(H$5&amp;"!$C:$C"),$C19,INDIRECT(H$5&amp;"!$F:$F"))+SUMIF(INDIRECT(H$5&amp;"!$D:$D"),$C19,INDIRECT(H$5&amp;"!$F:$F")))</f>
        <v>-28</v>
      </c>
      <c r="I19" s="12">
        <f ca="1">IF(OR($D$3&lt;VALUE(REPLACE(I$5,1,3,"")),AND(ISERROR(MATCH($C19,INDIRECT(I$5&amp;"!$C:$C"),0)),ISERROR(MATCH($C19,INDIRECT(I$5&amp;"!$D:$D"),0)))),"---",SUMIF(INDIRECT(I$5&amp;"!$C:$C"),$C19,INDIRECT(I$5&amp;"!$F:$F"))+SUMIF(INDIRECT(I$5&amp;"!$D:$D"),$C19,INDIRECT(I$5&amp;"!$F:$F")))</f>
        <v>58</v>
      </c>
      <c r="J19" s="12">
        <f>SUM(E19:I19)</f>
        <v>39</v>
      </c>
      <c r="K19" s="19">
        <f>(COLUMNS(E19:I19)-COUNTIF(E19:I19,"---"))*K$4</f>
        <v>60</v>
      </c>
      <c r="L19" s="17">
        <f>IF(K19=0,"---",J19/K19)</f>
        <v>0.65</v>
      </c>
    </row>
    <row r="20" spans="1:12" ht="12.75">
      <c r="A20" s="58">
        <f>IF(L20=L19,"=",ROW()-5)</f>
        <v>15</v>
      </c>
      <c r="B20" s="50">
        <v>2</v>
      </c>
      <c r="C20" s="14" t="s">
        <v>24</v>
      </c>
      <c r="D20" s="20">
        <v>-0.5</v>
      </c>
      <c r="E20" s="12">
        <f ca="1">IF(OR($D$3&lt;VALUE(REPLACE(E$5,1,3,"")),AND(ISERROR(MATCH($C20,INDIRECT(E$5&amp;"!$C:$C"),0)),ISERROR(MATCH($C20,INDIRECT(E$5&amp;"!$D:$D"),0)))),"---",SUMIF(INDIRECT(E$5&amp;"!$C:$C"),$C20,INDIRECT(E$5&amp;"!$F:$F"))+SUMIF(INDIRECT(E$5&amp;"!$D:$D"),$C20,INDIRECT(E$5&amp;"!$F:$F")))</f>
        <v>15</v>
      </c>
      <c r="F20" s="12">
        <f ca="1">IF(OR($D$3&lt;VALUE(REPLACE(F$5,1,3,"")),AND(ISERROR(MATCH($C20,INDIRECT(F$5&amp;"!$C:$C"),0)),ISERROR(MATCH($C20,INDIRECT(F$5&amp;"!$D:$D"),0)))),"---",SUMIF(INDIRECT(F$5&amp;"!$C:$C"),$C20,INDIRECT(F$5&amp;"!$F:$F"))+SUMIF(INDIRECT(F$5&amp;"!$D:$D"),$C20,INDIRECT(F$5&amp;"!$F:$F")))</f>
        <v>-3</v>
      </c>
      <c r="G20" s="12" t="str">
        <f ca="1">IF(OR($D$3&lt;VALUE(REPLACE(G$5,1,3,"")),AND(ISERROR(MATCH($C20,INDIRECT(G$5&amp;"!$C:$C"),0)),ISERROR(MATCH($C20,INDIRECT(G$5&amp;"!$D:$D"),0)))),"---",SUMIF(INDIRECT(G$5&amp;"!$C:$C"),$C20,INDIRECT(G$5&amp;"!$F:$F"))+SUMIF(INDIRECT(G$5&amp;"!$D:$D"),$C20,INDIRECT(G$5&amp;"!$F:$F")))</f>
        <v>---</v>
      </c>
      <c r="H20" s="12" t="str">
        <f ca="1">IF(OR($D$3&lt;VALUE(REPLACE(H$5,1,3,"")),AND(ISERROR(MATCH($C20,INDIRECT(H$5&amp;"!$C:$C"),0)),ISERROR(MATCH($C20,INDIRECT(H$5&amp;"!$D:$D"),0)))),"---",SUMIF(INDIRECT(H$5&amp;"!$C:$C"),$C20,INDIRECT(H$5&amp;"!$F:$F"))+SUMIF(INDIRECT(H$5&amp;"!$D:$D"),$C20,INDIRECT(H$5&amp;"!$F:$F")))</f>
        <v>---</v>
      </c>
      <c r="I20" s="12" t="str">
        <f ca="1">IF(OR($D$3&lt;VALUE(REPLACE(I$5,1,3,"")),AND(ISERROR(MATCH($C20,INDIRECT(I$5&amp;"!$C:$C"),0)),ISERROR(MATCH($C20,INDIRECT(I$5&amp;"!$D:$D"),0)))),"---",SUMIF(INDIRECT(I$5&amp;"!$C:$C"),$C20,INDIRECT(I$5&amp;"!$F:$F"))+SUMIF(INDIRECT(I$5&amp;"!$D:$D"),$C20,INDIRECT(I$5&amp;"!$F:$F")))</f>
        <v>---</v>
      </c>
      <c r="J20" s="12">
        <f>SUM(E20:I20)</f>
        <v>12</v>
      </c>
      <c r="K20" s="19">
        <f>(COLUMNS(E20:I20)-COUNTIF(E20:I20,"---"))*K$4</f>
        <v>24</v>
      </c>
      <c r="L20" s="17">
        <f>IF(K20=0,"---",J20/K20)</f>
        <v>0.5</v>
      </c>
    </row>
    <row r="21" spans="1:12" ht="12.75">
      <c r="A21" s="58">
        <f>IF(L21=L20,"=",ROW()-5)</f>
        <v>16</v>
      </c>
      <c r="B21" s="50">
        <v>5</v>
      </c>
      <c r="C21" s="14" t="s">
        <v>46</v>
      </c>
      <c r="D21" s="20">
        <v>2</v>
      </c>
      <c r="E21" s="12">
        <f ca="1">IF(OR($D$3&lt;VALUE(REPLACE(E$5,1,3,"")),AND(ISERROR(MATCH($C21,INDIRECT(E$5&amp;"!$C:$C"),0)),ISERROR(MATCH($C21,INDIRECT(E$5&amp;"!$D:$D"),0)))),"---",SUMIF(INDIRECT(E$5&amp;"!$C:$C"),$C21,INDIRECT(E$5&amp;"!$F:$F"))+SUMIF(INDIRECT(E$5&amp;"!$D:$D"),$C21,INDIRECT(E$5&amp;"!$F:$F")))</f>
        <v>-4</v>
      </c>
      <c r="F21" s="12">
        <f ca="1">IF(OR($D$3&lt;VALUE(REPLACE(F$5,1,3,"")),AND(ISERROR(MATCH($C21,INDIRECT(F$5&amp;"!$C:$C"),0)),ISERROR(MATCH($C21,INDIRECT(F$5&amp;"!$D:$D"),0)))),"---",SUMIF(INDIRECT(F$5&amp;"!$C:$C"),$C21,INDIRECT(F$5&amp;"!$F:$F"))+SUMIF(INDIRECT(F$5&amp;"!$D:$D"),$C21,INDIRECT(F$5&amp;"!$F:$F")))</f>
        <v>19</v>
      </c>
      <c r="G21" s="12">
        <f ca="1">IF(OR($D$3&lt;VALUE(REPLACE(G$5,1,3,"")),AND(ISERROR(MATCH($C21,INDIRECT(G$5&amp;"!$C:$C"),0)),ISERROR(MATCH($C21,INDIRECT(G$5&amp;"!$D:$D"),0)))),"---",SUMIF(INDIRECT(G$5&amp;"!$C:$C"),$C21,INDIRECT(G$5&amp;"!$F:$F"))+SUMIF(INDIRECT(G$5&amp;"!$D:$D"),$C21,INDIRECT(G$5&amp;"!$F:$F")))</f>
        <v>-18</v>
      </c>
      <c r="H21" s="12">
        <f ca="1">IF(OR($D$3&lt;VALUE(REPLACE(H$5,1,3,"")),AND(ISERROR(MATCH($C21,INDIRECT(H$5&amp;"!$C:$C"),0)),ISERROR(MATCH($C21,INDIRECT(H$5&amp;"!$D:$D"),0)))),"---",SUMIF(INDIRECT(H$5&amp;"!$C:$C"),$C21,INDIRECT(H$5&amp;"!$F:$F"))+SUMIF(INDIRECT(H$5&amp;"!$D:$D"),$C21,INDIRECT(H$5&amp;"!$F:$F")))</f>
        <v>-24</v>
      </c>
      <c r="I21" s="12">
        <f ca="1">IF(OR($D$3&lt;VALUE(REPLACE(I$5,1,3,"")),AND(ISERROR(MATCH($C21,INDIRECT(I$5&amp;"!$C:$C"),0)),ISERROR(MATCH($C21,INDIRECT(I$5&amp;"!$D:$D"),0)))),"---",SUMIF(INDIRECT(I$5&amp;"!$C:$C"),$C21,INDIRECT(I$5&amp;"!$F:$F"))+SUMIF(INDIRECT(I$5&amp;"!$D:$D"),$C21,INDIRECT(I$5&amp;"!$F:$F")))</f>
        <v>38</v>
      </c>
      <c r="J21" s="12">
        <f>SUM(E21:I21)</f>
        <v>11</v>
      </c>
      <c r="K21" s="19">
        <f>(COLUMNS(E21:I21)-COUNTIF(E21:I21,"---"))*K$4</f>
        <v>60</v>
      </c>
      <c r="L21" s="17">
        <f>IF(K21=0,"---",J21/K21)</f>
        <v>0.18333333333333332</v>
      </c>
    </row>
    <row r="22" spans="1:12" ht="12.75">
      <c r="A22" s="58" t="str">
        <f>IF(L22=L21,"=",ROW()-5)</f>
        <v>=</v>
      </c>
      <c r="B22" s="50">
        <v>5</v>
      </c>
      <c r="C22" s="166" t="s">
        <v>29</v>
      </c>
      <c r="D22" s="20">
        <v>-0.5</v>
      </c>
      <c r="E22" s="12">
        <f ca="1">IF(OR($D$3&lt;VALUE(REPLACE(E$5,1,3,"")),AND(ISERROR(MATCH($C22,INDIRECT(E$5&amp;"!$C:$C"),0)),ISERROR(MATCH($C22,INDIRECT(E$5&amp;"!$D:$D"),0)))),"---",SUMIF(INDIRECT(E$5&amp;"!$C:$C"),$C22,INDIRECT(E$5&amp;"!$F:$F"))+SUMIF(INDIRECT(E$5&amp;"!$D:$D"),$C22,INDIRECT(E$5&amp;"!$F:$F")))</f>
        <v>-4</v>
      </c>
      <c r="F22" s="12">
        <f ca="1">IF(OR($D$3&lt;VALUE(REPLACE(F$5,1,3,"")),AND(ISERROR(MATCH($C22,INDIRECT(F$5&amp;"!$C:$C"),0)),ISERROR(MATCH($C22,INDIRECT(F$5&amp;"!$D:$D"),0)))),"---",SUMIF(INDIRECT(F$5&amp;"!$C:$C"),$C22,INDIRECT(F$5&amp;"!$F:$F"))+SUMIF(INDIRECT(F$5&amp;"!$D:$D"),$C22,INDIRECT(F$5&amp;"!$F:$F")))</f>
        <v>19</v>
      </c>
      <c r="G22" s="12">
        <f ca="1">IF(OR($D$3&lt;VALUE(REPLACE(G$5,1,3,"")),AND(ISERROR(MATCH($C22,INDIRECT(G$5&amp;"!$C:$C"),0)),ISERROR(MATCH($C22,INDIRECT(G$5&amp;"!$D:$D"),0)))),"---",SUMIF(INDIRECT(G$5&amp;"!$C:$C"),$C22,INDIRECT(G$5&amp;"!$F:$F"))+SUMIF(INDIRECT(G$5&amp;"!$D:$D"),$C22,INDIRECT(G$5&amp;"!$F:$F")))</f>
        <v>-18</v>
      </c>
      <c r="H22" s="12">
        <f ca="1">IF(OR($D$3&lt;VALUE(REPLACE(H$5,1,3,"")),AND(ISERROR(MATCH($C22,INDIRECT(H$5&amp;"!$C:$C"),0)),ISERROR(MATCH($C22,INDIRECT(H$5&amp;"!$D:$D"),0)))),"---",SUMIF(INDIRECT(H$5&amp;"!$C:$C"),$C22,INDIRECT(H$5&amp;"!$F:$F"))+SUMIF(INDIRECT(H$5&amp;"!$D:$D"),$C22,INDIRECT(H$5&amp;"!$F:$F")))</f>
        <v>-24</v>
      </c>
      <c r="I22" s="12">
        <f ca="1">IF(OR($D$3&lt;VALUE(REPLACE(I$5,1,3,"")),AND(ISERROR(MATCH($C22,INDIRECT(I$5&amp;"!$C:$C"),0)),ISERROR(MATCH($C22,INDIRECT(I$5&amp;"!$D:$D"),0)))),"---",SUMIF(INDIRECT(I$5&amp;"!$C:$C"),$C22,INDIRECT(I$5&amp;"!$F:$F"))+SUMIF(INDIRECT(I$5&amp;"!$D:$D"),$C22,INDIRECT(I$5&amp;"!$F:$F")))</f>
        <v>38</v>
      </c>
      <c r="J22" s="12">
        <f>SUM(E22:I22)</f>
        <v>11</v>
      </c>
      <c r="K22" s="19">
        <f>(COLUMNS(E22:I22)-COUNTIF(E22:I22,"---"))*K$4</f>
        <v>60</v>
      </c>
      <c r="L22" s="17">
        <f>IF(K22=0,"---",J22/K22)</f>
        <v>0.18333333333333332</v>
      </c>
    </row>
    <row r="23" spans="1:12" ht="12.75">
      <c r="A23" s="58">
        <f>IF(L23=L22,"=",ROW()-5)</f>
        <v>18</v>
      </c>
      <c r="B23" s="50">
        <v>1</v>
      </c>
      <c r="C23" s="15" t="s">
        <v>30</v>
      </c>
      <c r="D23" s="20">
        <v>1</v>
      </c>
      <c r="E23" s="12">
        <f ca="1">IF(OR($D$3&lt;VALUE(REPLACE(E$5,1,3,"")),AND(ISERROR(MATCH($C23,INDIRECT(E$5&amp;"!$C:$C"),0)),ISERROR(MATCH($C23,INDIRECT(E$5&amp;"!$D:$D"),0)))),"---",SUMIF(INDIRECT(E$5&amp;"!$C:$C"),$C23,INDIRECT(E$5&amp;"!$F:$F"))+SUMIF(INDIRECT(E$5&amp;"!$D:$D"),$C23,INDIRECT(E$5&amp;"!$F:$F")))</f>
        <v>-12</v>
      </c>
      <c r="F23" s="12">
        <f ca="1">IF(OR($D$3&lt;VALUE(REPLACE(F$5,1,3,"")),AND(ISERROR(MATCH($C23,INDIRECT(F$5&amp;"!$C:$C"),0)),ISERROR(MATCH($C23,INDIRECT(F$5&amp;"!$D:$D"),0)))),"---",SUMIF(INDIRECT(F$5&amp;"!$C:$C"),$C23,INDIRECT(F$5&amp;"!$F:$F"))+SUMIF(INDIRECT(F$5&amp;"!$D:$D"),$C23,INDIRECT(F$5&amp;"!$F:$F")))</f>
        <v>-34</v>
      </c>
      <c r="G23" s="12">
        <f ca="1">IF(OR($D$3&lt;VALUE(REPLACE(G$5,1,3,"")),AND(ISERROR(MATCH($C23,INDIRECT(G$5&amp;"!$C:$C"),0)),ISERROR(MATCH($C23,INDIRECT(G$5&amp;"!$D:$D"),0)))),"---",SUMIF(INDIRECT(G$5&amp;"!$C:$C"),$C23,INDIRECT(G$5&amp;"!$F:$F"))+SUMIF(INDIRECT(G$5&amp;"!$D:$D"),$C23,INDIRECT(G$5&amp;"!$F:$F")))</f>
        <v>-10</v>
      </c>
      <c r="H23" s="12">
        <f ca="1">IF(OR($D$3&lt;VALUE(REPLACE(H$5,1,3,"")),AND(ISERROR(MATCH($C23,INDIRECT(H$5&amp;"!$C:$C"),0)),ISERROR(MATCH($C23,INDIRECT(H$5&amp;"!$D:$D"),0)))),"---",SUMIF(INDIRECT(H$5&amp;"!$C:$C"),$C23,INDIRECT(H$5&amp;"!$F:$F"))+SUMIF(INDIRECT(H$5&amp;"!$D:$D"),$C23,INDIRECT(H$5&amp;"!$F:$F")))</f>
        <v>42</v>
      </c>
      <c r="I23" s="12">
        <f ca="1">IF(OR($D$3&lt;VALUE(REPLACE(I$5,1,3,"")),AND(ISERROR(MATCH($C23,INDIRECT(I$5&amp;"!$C:$C"),0)),ISERROR(MATCH($C23,INDIRECT(I$5&amp;"!$D:$D"),0)))),"---",SUMIF(INDIRECT(I$5&amp;"!$C:$C"),$C23,INDIRECT(I$5&amp;"!$F:$F"))+SUMIF(INDIRECT(I$5&amp;"!$D:$D"),$C23,INDIRECT(I$5&amp;"!$F:$F")))</f>
        <v>3</v>
      </c>
      <c r="J23" s="12">
        <f>SUM(E23:I23)</f>
        <v>-11</v>
      </c>
      <c r="K23" s="19">
        <f>(COLUMNS(E23:I23)-COUNTIF(E23:I23,"---"))*K$4</f>
        <v>60</v>
      </c>
      <c r="L23" s="17">
        <f>IF(K23=0,"---",J23/K23)</f>
        <v>-0.18333333333333332</v>
      </c>
    </row>
    <row r="24" spans="1:12" ht="12.75">
      <c r="A24" s="58" t="str">
        <f>IF(L24=L23,"=",ROW()-5)</f>
        <v>=</v>
      </c>
      <c r="B24" s="50">
        <v>1</v>
      </c>
      <c r="C24" s="15" t="s">
        <v>34</v>
      </c>
      <c r="D24" s="20">
        <v>1</v>
      </c>
      <c r="E24" s="12">
        <f ca="1">IF(OR($D$3&lt;VALUE(REPLACE(E$5,1,3,"")),AND(ISERROR(MATCH($C24,INDIRECT(E$5&amp;"!$C:$C"),0)),ISERROR(MATCH($C24,INDIRECT(E$5&amp;"!$D:$D"),0)))),"---",SUMIF(INDIRECT(E$5&amp;"!$C:$C"),$C24,INDIRECT(E$5&amp;"!$F:$F"))+SUMIF(INDIRECT(E$5&amp;"!$D:$D"),$C24,INDIRECT(E$5&amp;"!$F:$F")))</f>
        <v>-12</v>
      </c>
      <c r="F24" s="12">
        <f ca="1">IF(OR($D$3&lt;VALUE(REPLACE(F$5,1,3,"")),AND(ISERROR(MATCH($C24,INDIRECT(F$5&amp;"!$C:$C"),0)),ISERROR(MATCH($C24,INDIRECT(F$5&amp;"!$D:$D"),0)))),"---",SUMIF(INDIRECT(F$5&amp;"!$C:$C"),$C24,INDIRECT(F$5&amp;"!$F:$F"))+SUMIF(INDIRECT(F$5&amp;"!$D:$D"),$C24,INDIRECT(F$5&amp;"!$F:$F")))</f>
        <v>-34</v>
      </c>
      <c r="G24" s="12">
        <f ca="1">IF(OR($D$3&lt;VALUE(REPLACE(G$5,1,3,"")),AND(ISERROR(MATCH($C24,INDIRECT(G$5&amp;"!$C:$C"),0)),ISERROR(MATCH($C24,INDIRECT(G$5&amp;"!$D:$D"),0)))),"---",SUMIF(INDIRECT(G$5&amp;"!$C:$C"),$C24,INDIRECT(G$5&amp;"!$F:$F"))+SUMIF(INDIRECT(G$5&amp;"!$D:$D"),$C24,INDIRECT(G$5&amp;"!$F:$F")))</f>
        <v>-10</v>
      </c>
      <c r="H24" s="12">
        <f ca="1">IF(OR($D$3&lt;VALUE(REPLACE(H$5,1,3,"")),AND(ISERROR(MATCH($C24,INDIRECT(H$5&amp;"!$C:$C"),0)),ISERROR(MATCH($C24,INDIRECT(H$5&amp;"!$D:$D"),0)))),"---",SUMIF(INDIRECT(H$5&amp;"!$C:$C"),$C24,INDIRECT(H$5&amp;"!$F:$F"))+SUMIF(INDIRECT(H$5&amp;"!$D:$D"),$C24,INDIRECT(H$5&amp;"!$F:$F")))</f>
        <v>42</v>
      </c>
      <c r="I24" s="12">
        <f ca="1">IF(OR($D$3&lt;VALUE(REPLACE(I$5,1,3,"")),AND(ISERROR(MATCH($C24,INDIRECT(I$5&amp;"!$C:$C"),0)),ISERROR(MATCH($C24,INDIRECT(I$5&amp;"!$D:$D"),0)))),"---",SUMIF(INDIRECT(I$5&amp;"!$C:$C"),$C24,INDIRECT(I$5&amp;"!$F:$F"))+SUMIF(INDIRECT(I$5&amp;"!$D:$D"),$C24,INDIRECT(I$5&amp;"!$F:$F")))</f>
        <v>3</v>
      </c>
      <c r="J24" s="12">
        <f>SUM(E24:I24)</f>
        <v>-11</v>
      </c>
      <c r="K24" s="19">
        <f>(COLUMNS(E24:I24)-COUNTIF(E24:I24,"---"))*K$4</f>
        <v>60</v>
      </c>
      <c r="L24" s="17">
        <f>IF(K24=0,"---",J24/K24)</f>
        <v>-0.18333333333333332</v>
      </c>
    </row>
    <row r="25" spans="1:12" ht="12.75">
      <c r="A25" s="58">
        <f>IF(L25=L24,"=",ROW()-5)</f>
        <v>20</v>
      </c>
      <c r="B25" s="50">
        <v>1</v>
      </c>
      <c r="C25" s="15" t="s">
        <v>33</v>
      </c>
      <c r="D25" s="20">
        <v>2</v>
      </c>
      <c r="E25" s="12">
        <f ca="1">IF(OR($D$3&lt;VALUE(REPLACE(E$5,1,3,"")),AND(ISERROR(MATCH($C25,INDIRECT(E$5&amp;"!$C:$C"),0)),ISERROR(MATCH($C25,INDIRECT(E$5&amp;"!$D:$D"),0)))),"---",SUMIF(INDIRECT(E$5&amp;"!$C:$C"),$C25,INDIRECT(E$5&amp;"!$F:$F"))+SUMIF(INDIRECT(E$5&amp;"!$D:$D"),$C25,INDIRECT(E$5&amp;"!$F:$F")))</f>
        <v>-1</v>
      </c>
      <c r="F25" s="12">
        <f ca="1">IF(OR($D$3&lt;VALUE(REPLACE(F$5,1,3,"")),AND(ISERROR(MATCH($C25,INDIRECT(F$5&amp;"!$C:$C"),0)),ISERROR(MATCH($C25,INDIRECT(F$5&amp;"!$D:$D"),0)))),"---",SUMIF(INDIRECT(F$5&amp;"!$C:$C"),$C25,INDIRECT(F$5&amp;"!$F:$F"))+SUMIF(INDIRECT(F$5&amp;"!$D:$D"),$C25,INDIRECT(F$5&amp;"!$F:$F")))</f>
        <v>-19</v>
      </c>
      <c r="G25" s="12">
        <f ca="1">IF(OR($D$3&lt;VALUE(REPLACE(G$5,1,3,"")),AND(ISERROR(MATCH($C25,INDIRECT(G$5&amp;"!$C:$C"),0)),ISERROR(MATCH($C25,INDIRECT(G$5&amp;"!$D:$D"),0)))),"---",SUMIF(INDIRECT(G$5&amp;"!$C:$C"),$C25,INDIRECT(G$5&amp;"!$F:$F"))+SUMIF(INDIRECT(G$5&amp;"!$D:$D"),$C25,INDIRECT(G$5&amp;"!$F:$F")))</f>
        <v>-16</v>
      </c>
      <c r="H25" s="12">
        <f ca="1">IF(OR($D$3&lt;VALUE(REPLACE(H$5,1,3,"")),AND(ISERROR(MATCH($C25,INDIRECT(H$5&amp;"!$C:$C"),0)),ISERROR(MATCH($C25,INDIRECT(H$5&amp;"!$D:$D"),0)))),"---",SUMIF(INDIRECT(H$5&amp;"!$C:$C"),$C25,INDIRECT(H$5&amp;"!$F:$F"))+SUMIF(INDIRECT(H$5&amp;"!$D:$D"),$C25,INDIRECT(H$5&amp;"!$F:$F")))</f>
        <v>16</v>
      </c>
      <c r="I25" s="12">
        <f ca="1">IF(OR($D$3&lt;VALUE(REPLACE(I$5,1,3,"")),AND(ISERROR(MATCH($C25,INDIRECT(I$5&amp;"!$C:$C"),0)),ISERROR(MATCH($C25,INDIRECT(I$5&amp;"!$D:$D"),0)))),"---",SUMIF(INDIRECT(I$5&amp;"!$C:$C"),$C25,INDIRECT(I$5&amp;"!$F:$F"))+SUMIF(INDIRECT(I$5&amp;"!$D:$D"),$C25,INDIRECT(I$5&amp;"!$F:$F")))</f>
        <v>-8</v>
      </c>
      <c r="J25" s="12">
        <f>SUM(E25:I25)</f>
        <v>-28</v>
      </c>
      <c r="K25" s="19">
        <f>(COLUMNS(E25:I25)-COUNTIF(E25:I25,"---"))*K$4</f>
        <v>60</v>
      </c>
      <c r="L25" s="17">
        <f>IF(K25=0,"---",J25/K25)</f>
        <v>-0.4666666666666667</v>
      </c>
    </row>
    <row r="26" spans="1:12" ht="12.75">
      <c r="A26" s="58" t="str">
        <f>IF(L26=L25,"=",ROW()-5)</f>
        <v>=</v>
      </c>
      <c r="B26" s="50">
        <v>1</v>
      </c>
      <c r="C26" s="15" t="s">
        <v>37</v>
      </c>
      <c r="D26" s="20">
        <v>1</v>
      </c>
      <c r="E26" s="12">
        <f ca="1">IF(OR($D$3&lt;VALUE(REPLACE(E$5,1,3,"")),AND(ISERROR(MATCH($C26,INDIRECT(E$5&amp;"!$C:$C"),0)),ISERROR(MATCH($C26,INDIRECT(E$5&amp;"!$D:$D"),0)))),"---",SUMIF(INDIRECT(E$5&amp;"!$C:$C"),$C26,INDIRECT(E$5&amp;"!$F:$F"))+SUMIF(INDIRECT(E$5&amp;"!$D:$D"),$C26,INDIRECT(E$5&amp;"!$F:$F")))</f>
        <v>-1</v>
      </c>
      <c r="F26" s="12">
        <f ca="1">IF(OR($D$3&lt;VALUE(REPLACE(F$5,1,3,"")),AND(ISERROR(MATCH($C26,INDIRECT(F$5&amp;"!$C:$C"),0)),ISERROR(MATCH($C26,INDIRECT(F$5&amp;"!$D:$D"),0)))),"---",SUMIF(INDIRECT(F$5&amp;"!$C:$C"),$C26,INDIRECT(F$5&amp;"!$F:$F"))+SUMIF(INDIRECT(F$5&amp;"!$D:$D"),$C26,INDIRECT(F$5&amp;"!$F:$F")))</f>
        <v>-19</v>
      </c>
      <c r="G26" s="12">
        <f ca="1">IF(OR($D$3&lt;VALUE(REPLACE(G$5,1,3,"")),AND(ISERROR(MATCH($C26,INDIRECT(G$5&amp;"!$C:$C"),0)),ISERROR(MATCH($C26,INDIRECT(G$5&amp;"!$D:$D"),0)))),"---",SUMIF(INDIRECT(G$5&amp;"!$C:$C"),$C26,INDIRECT(G$5&amp;"!$F:$F"))+SUMIF(INDIRECT(G$5&amp;"!$D:$D"),$C26,INDIRECT(G$5&amp;"!$F:$F")))</f>
        <v>-16</v>
      </c>
      <c r="H26" s="12">
        <f ca="1">IF(OR($D$3&lt;VALUE(REPLACE(H$5,1,3,"")),AND(ISERROR(MATCH($C26,INDIRECT(H$5&amp;"!$C:$C"),0)),ISERROR(MATCH($C26,INDIRECT(H$5&amp;"!$D:$D"),0)))),"---",SUMIF(INDIRECT(H$5&amp;"!$C:$C"),$C26,INDIRECT(H$5&amp;"!$F:$F"))+SUMIF(INDIRECT(H$5&amp;"!$D:$D"),$C26,INDIRECT(H$5&amp;"!$F:$F")))</f>
        <v>16</v>
      </c>
      <c r="I26" s="12">
        <f ca="1">IF(OR($D$3&lt;VALUE(REPLACE(I$5,1,3,"")),AND(ISERROR(MATCH($C26,INDIRECT(I$5&amp;"!$C:$C"),0)),ISERROR(MATCH($C26,INDIRECT(I$5&amp;"!$D:$D"),0)))),"---",SUMIF(INDIRECT(I$5&amp;"!$C:$C"),$C26,INDIRECT(I$5&amp;"!$F:$F"))+SUMIF(INDIRECT(I$5&amp;"!$D:$D"),$C26,INDIRECT(I$5&amp;"!$F:$F")))</f>
        <v>-8</v>
      </c>
      <c r="J26" s="12">
        <f>SUM(E26:I26)</f>
        <v>-28</v>
      </c>
      <c r="K26" s="19">
        <f>(COLUMNS(E26:I26)-COUNTIF(E26:I26,"---"))*K$4</f>
        <v>60</v>
      </c>
      <c r="L26" s="17">
        <f>IF(K26=0,"---",J26/K26)</f>
        <v>-0.4666666666666667</v>
      </c>
    </row>
    <row r="27" spans="1:12" ht="12.75">
      <c r="A27" s="58">
        <f>IF(L27=L26,"=",ROW()-5)</f>
        <v>22</v>
      </c>
      <c r="B27" s="50">
        <v>3</v>
      </c>
      <c r="C27" s="15" t="s">
        <v>45</v>
      </c>
      <c r="D27" s="20">
        <v>3</v>
      </c>
      <c r="E27" s="12">
        <f ca="1">IF(OR($D$3&lt;VALUE(REPLACE(E$5,1,3,"")),AND(ISERROR(MATCH($C27,INDIRECT(E$5&amp;"!$C:$C"),0)),ISERROR(MATCH($C27,INDIRECT(E$5&amp;"!$D:$D"),0)))),"---",SUMIF(INDIRECT(E$5&amp;"!$C:$C"),$C27,INDIRECT(E$5&amp;"!$F:$F"))+SUMIF(INDIRECT(E$5&amp;"!$D:$D"),$C27,INDIRECT(E$5&amp;"!$F:$F")))</f>
        <v>-51</v>
      </c>
      <c r="F27" s="12">
        <f ca="1">IF(OR($D$3&lt;VALUE(REPLACE(F$5,1,3,"")),AND(ISERROR(MATCH($C27,INDIRECT(F$5&amp;"!$C:$C"),0)),ISERROR(MATCH($C27,INDIRECT(F$5&amp;"!$D:$D"),0)))),"---",SUMIF(INDIRECT(F$5&amp;"!$C:$C"),$C27,INDIRECT(F$5&amp;"!$F:$F"))+SUMIF(INDIRECT(F$5&amp;"!$D:$D"),$C27,INDIRECT(F$5&amp;"!$F:$F")))</f>
        <v>-82</v>
      </c>
      <c r="G27" s="12">
        <f ca="1">IF(OR($D$3&lt;VALUE(REPLACE(G$5,1,3,"")),AND(ISERROR(MATCH($C27,INDIRECT(G$5&amp;"!$C:$C"),0)),ISERROR(MATCH($C27,INDIRECT(G$5&amp;"!$D:$D"),0)))),"---",SUMIF(INDIRECT(G$5&amp;"!$C:$C"),$C27,INDIRECT(G$5&amp;"!$F:$F"))+SUMIF(INDIRECT(G$5&amp;"!$D:$D"),$C27,INDIRECT(G$5&amp;"!$F:$F")))</f>
        <v>-44</v>
      </c>
      <c r="H27" s="12">
        <f ca="1">IF(OR($D$3&lt;VALUE(REPLACE(H$5,1,3,"")),AND(ISERROR(MATCH($C27,INDIRECT(H$5&amp;"!$C:$C"),0)),ISERROR(MATCH($C27,INDIRECT(H$5&amp;"!$D:$D"),0)))),"---",SUMIF(INDIRECT(H$5&amp;"!$C:$C"),$C27,INDIRECT(H$5&amp;"!$F:$F"))+SUMIF(INDIRECT(H$5&amp;"!$D:$D"),$C27,INDIRECT(H$5&amp;"!$F:$F")))</f>
        <v>-16</v>
      </c>
      <c r="I27" s="12">
        <f ca="1">IF(OR($D$3&lt;VALUE(REPLACE(I$5,1,3,"")),AND(ISERROR(MATCH($C27,INDIRECT(I$5&amp;"!$C:$C"),0)),ISERROR(MATCH($C27,INDIRECT(I$5&amp;"!$D:$D"),0)))),"---",SUMIF(INDIRECT(I$5&amp;"!$C:$C"),$C27,INDIRECT(I$5&amp;"!$F:$F"))+SUMIF(INDIRECT(I$5&amp;"!$D:$D"),$C27,INDIRECT(I$5&amp;"!$F:$F")))</f>
        <v>-38</v>
      </c>
      <c r="J27" s="12">
        <f>SUM(E27:I27)</f>
        <v>-231</v>
      </c>
      <c r="K27" s="19">
        <f>(COLUMNS(E27:I27)-COUNTIF(E27:I27,"---"))*K$4</f>
        <v>60</v>
      </c>
      <c r="L27" s="17">
        <f>IF(K27=0,"---",J27/K27)</f>
        <v>-3.85</v>
      </c>
    </row>
    <row r="28" spans="1:12" ht="12.75">
      <c r="A28" s="58" t="str">
        <f>IF(L28=L27,"=",ROW()-5)</f>
        <v>=</v>
      </c>
      <c r="B28" s="50">
        <v>3</v>
      </c>
      <c r="C28" s="15" t="s">
        <v>49</v>
      </c>
      <c r="D28" s="20">
        <v>5</v>
      </c>
      <c r="E28" s="12">
        <f ca="1">IF(OR($D$3&lt;VALUE(REPLACE(E$5,1,3,"")),AND(ISERROR(MATCH($C28,INDIRECT(E$5&amp;"!$C:$C"),0)),ISERROR(MATCH($C28,INDIRECT(E$5&amp;"!$D:$D"),0)))),"---",SUMIF(INDIRECT(E$5&amp;"!$C:$C"),$C28,INDIRECT(E$5&amp;"!$F:$F"))+SUMIF(INDIRECT(E$5&amp;"!$D:$D"),$C28,INDIRECT(E$5&amp;"!$F:$F")))</f>
        <v>-51</v>
      </c>
      <c r="F28" s="12">
        <f ca="1">IF(OR($D$3&lt;VALUE(REPLACE(F$5,1,3,"")),AND(ISERROR(MATCH($C28,INDIRECT(F$5&amp;"!$C:$C"),0)),ISERROR(MATCH($C28,INDIRECT(F$5&amp;"!$D:$D"),0)))),"---",SUMIF(INDIRECT(F$5&amp;"!$C:$C"),$C28,INDIRECT(F$5&amp;"!$F:$F"))+SUMIF(INDIRECT(F$5&amp;"!$D:$D"),$C28,INDIRECT(F$5&amp;"!$F:$F")))</f>
        <v>-82</v>
      </c>
      <c r="G28" s="12">
        <f ca="1">IF(OR($D$3&lt;VALUE(REPLACE(G$5,1,3,"")),AND(ISERROR(MATCH($C28,INDIRECT(G$5&amp;"!$C:$C"),0)),ISERROR(MATCH($C28,INDIRECT(G$5&amp;"!$D:$D"),0)))),"---",SUMIF(INDIRECT(G$5&amp;"!$C:$C"),$C28,INDIRECT(G$5&amp;"!$F:$F"))+SUMIF(INDIRECT(G$5&amp;"!$D:$D"),$C28,INDIRECT(G$5&amp;"!$F:$F")))</f>
        <v>-44</v>
      </c>
      <c r="H28" s="12">
        <f ca="1">IF(OR($D$3&lt;VALUE(REPLACE(H$5,1,3,"")),AND(ISERROR(MATCH($C28,INDIRECT(H$5&amp;"!$C:$C"),0)),ISERROR(MATCH($C28,INDIRECT(H$5&amp;"!$D:$D"),0)))),"---",SUMIF(INDIRECT(H$5&amp;"!$C:$C"),$C28,INDIRECT(H$5&amp;"!$F:$F"))+SUMIF(INDIRECT(H$5&amp;"!$D:$D"),$C28,INDIRECT(H$5&amp;"!$F:$F")))</f>
        <v>-16</v>
      </c>
      <c r="I28" s="12">
        <f ca="1">IF(OR($D$3&lt;VALUE(REPLACE(I$5,1,3,"")),AND(ISERROR(MATCH($C28,INDIRECT(I$5&amp;"!$C:$C"),0)),ISERROR(MATCH($C28,INDIRECT(I$5&amp;"!$D:$D"),0)))),"---",SUMIF(INDIRECT(I$5&amp;"!$C:$C"),$C28,INDIRECT(I$5&amp;"!$F:$F"))+SUMIF(INDIRECT(I$5&amp;"!$D:$D"),$C28,INDIRECT(I$5&amp;"!$F:$F")))</f>
        <v>-38</v>
      </c>
      <c r="J28" s="12">
        <f>SUM(E28:I28)</f>
        <v>-231</v>
      </c>
      <c r="K28" s="19">
        <f>(COLUMNS(E28:I28)-COUNTIF(E28:I28,"---"))*K$4</f>
        <v>60</v>
      </c>
      <c r="L28" s="17">
        <f>IF(K28=0,"---",J28/K28)</f>
        <v>-3.85</v>
      </c>
    </row>
    <row r="29" spans="1:12" ht="12.75">
      <c r="A29" s="58">
        <f>IF(L29=L28,"=",ROW()-5)</f>
        <v>24</v>
      </c>
      <c r="B29" s="50">
        <v>3</v>
      </c>
      <c r="C29" s="15" t="s">
        <v>44</v>
      </c>
      <c r="D29" s="20">
        <v>5</v>
      </c>
      <c r="E29" s="12">
        <f ca="1">IF(OR($D$3&lt;VALUE(REPLACE(E$5,1,3,"")),AND(ISERROR(MATCH($C29,INDIRECT(E$5&amp;"!$C:$C"),0)),ISERROR(MATCH($C29,INDIRECT(E$5&amp;"!$D:$D"),0)))),"---",SUMIF(INDIRECT(E$5&amp;"!$C:$C"),$C29,INDIRECT(E$5&amp;"!$F:$F"))+SUMIF(INDIRECT(E$5&amp;"!$D:$D"),$C29,INDIRECT(E$5&amp;"!$F:$F")))</f>
        <v>-73</v>
      </c>
      <c r="F29" s="12">
        <f ca="1">IF(OR($D$3&lt;VALUE(REPLACE(F$5,1,3,"")),AND(ISERROR(MATCH($C29,INDIRECT(F$5&amp;"!$C:$C"),0)),ISERROR(MATCH($C29,INDIRECT(F$5&amp;"!$D:$D"),0)))),"---",SUMIF(INDIRECT(F$5&amp;"!$C:$C"),$C29,INDIRECT(F$5&amp;"!$F:$F"))+SUMIF(INDIRECT(F$5&amp;"!$D:$D"),$C29,INDIRECT(F$5&amp;"!$F:$F")))</f>
        <v>-58</v>
      </c>
      <c r="G29" s="12">
        <f ca="1">IF(OR($D$3&lt;VALUE(REPLACE(G$5,1,3,"")),AND(ISERROR(MATCH($C29,INDIRECT(G$5&amp;"!$C:$C"),0)),ISERROR(MATCH($C29,INDIRECT(G$5&amp;"!$D:$D"),0)))),"---",SUMIF(INDIRECT(G$5&amp;"!$C:$C"),$C29,INDIRECT(G$5&amp;"!$F:$F"))+SUMIF(INDIRECT(G$5&amp;"!$D:$D"),$C29,INDIRECT(G$5&amp;"!$F:$F")))</f>
        <v>-55</v>
      </c>
      <c r="H29" s="12">
        <f ca="1">IF(OR($D$3&lt;VALUE(REPLACE(H$5,1,3,"")),AND(ISERROR(MATCH($C29,INDIRECT(H$5&amp;"!$C:$C"),0)),ISERROR(MATCH($C29,INDIRECT(H$5&amp;"!$D:$D"),0)))),"---",SUMIF(INDIRECT(H$5&amp;"!$C:$C"),$C29,INDIRECT(H$5&amp;"!$F:$F"))+SUMIF(INDIRECT(H$5&amp;"!$D:$D"),$C29,INDIRECT(H$5&amp;"!$F:$F")))</f>
        <v>-42</v>
      </c>
      <c r="I29" s="12">
        <f ca="1">IF(OR($D$3&lt;VALUE(REPLACE(I$5,1,3,"")),AND(ISERROR(MATCH($C29,INDIRECT(I$5&amp;"!$C:$C"),0)),ISERROR(MATCH($C29,INDIRECT(I$5&amp;"!$D:$D"),0)))),"---",SUMIF(INDIRECT(I$5&amp;"!$C:$C"),$C29,INDIRECT(I$5&amp;"!$F:$F"))+SUMIF(INDIRECT(I$5&amp;"!$D:$D"),$C29,INDIRECT(I$5&amp;"!$F:$F")))</f>
        <v>-58</v>
      </c>
      <c r="J29" s="12">
        <f>SUM(E29:I29)</f>
        <v>-286</v>
      </c>
      <c r="K29" s="19">
        <f>(COLUMNS(E29:I29)-COUNTIF(E29:I29,"---"))*K$4</f>
        <v>60</v>
      </c>
      <c r="L29" s="17">
        <f>IF(K29=0,"---",J29/K29)</f>
        <v>-4.766666666666667</v>
      </c>
    </row>
    <row r="30" spans="1:12" ht="12.75">
      <c r="A30" s="58" t="str">
        <f>IF(L30=L29,"=",ROW()-5)</f>
        <v>=</v>
      </c>
      <c r="B30" s="50">
        <v>3</v>
      </c>
      <c r="C30" s="15" t="s">
        <v>48</v>
      </c>
      <c r="D30" s="20">
        <v>5</v>
      </c>
      <c r="E30" s="12">
        <f ca="1">IF(OR($D$3&lt;VALUE(REPLACE(E$5,1,3,"")),AND(ISERROR(MATCH($C30,INDIRECT(E$5&amp;"!$C:$C"),0)),ISERROR(MATCH($C30,INDIRECT(E$5&amp;"!$D:$D"),0)))),"---",SUMIF(INDIRECT(E$5&amp;"!$C:$C"),$C30,INDIRECT(E$5&amp;"!$F:$F"))+SUMIF(INDIRECT(E$5&amp;"!$D:$D"),$C30,INDIRECT(E$5&amp;"!$F:$F")))</f>
        <v>-73</v>
      </c>
      <c r="F30" s="12">
        <f ca="1">IF(OR($D$3&lt;VALUE(REPLACE(F$5,1,3,"")),AND(ISERROR(MATCH($C30,INDIRECT(F$5&amp;"!$C:$C"),0)),ISERROR(MATCH($C30,INDIRECT(F$5&amp;"!$D:$D"),0)))),"---",SUMIF(INDIRECT(F$5&amp;"!$C:$C"),$C30,INDIRECT(F$5&amp;"!$F:$F"))+SUMIF(INDIRECT(F$5&amp;"!$D:$D"),$C30,INDIRECT(F$5&amp;"!$F:$F")))</f>
        <v>-58</v>
      </c>
      <c r="G30" s="12">
        <f ca="1">IF(OR($D$3&lt;VALUE(REPLACE(G$5,1,3,"")),AND(ISERROR(MATCH($C30,INDIRECT(G$5&amp;"!$C:$C"),0)),ISERROR(MATCH($C30,INDIRECT(G$5&amp;"!$D:$D"),0)))),"---",SUMIF(INDIRECT(G$5&amp;"!$C:$C"),$C30,INDIRECT(G$5&amp;"!$F:$F"))+SUMIF(INDIRECT(G$5&amp;"!$D:$D"),$C30,INDIRECT(G$5&amp;"!$F:$F")))</f>
        <v>-55</v>
      </c>
      <c r="H30" s="12">
        <f ca="1">IF(OR($D$3&lt;VALUE(REPLACE(H$5,1,3,"")),AND(ISERROR(MATCH($C30,INDIRECT(H$5&amp;"!$C:$C"),0)),ISERROR(MATCH($C30,INDIRECT(H$5&amp;"!$D:$D"),0)))),"---",SUMIF(INDIRECT(H$5&amp;"!$C:$C"),$C30,INDIRECT(H$5&amp;"!$F:$F"))+SUMIF(INDIRECT(H$5&amp;"!$D:$D"),$C30,INDIRECT(H$5&amp;"!$F:$F")))</f>
        <v>-42</v>
      </c>
      <c r="I30" s="12">
        <f ca="1">IF(OR($D$3&lt;VALUE(REPLACE(I$5,1,3,"")),AND(ISERROR(MATCH($C30,INDIRECT(I$5&amp;"!$C:$C"),0)),ISERROR(MATCH($C30,INDIRECT(I$5&amp;"!$D:$D"),0)))),"---",SUMIF(INDIRECT(I$5&amp;"!$C:$C"),$C30,INDIRECT(I$5&amp;"!$F:$F"))+SUMIF(INDIRECT(I$5&amp;"!$D:$D"),$C30,INDIRECT(I$5&amp;"!$F:$F")))</f>
        <v>-58</v>
      </c>
      <c r="J30" s="12">
        <f>SUM(E30:I30)</f>
        <v>-286</v>
      </c>
      <c r="K30" s="19">
        <f>(COLUMNS(E30:I30)-COUNTIF(E30:I30,"---"))*K$4</f>
        <v>60</v>
      </c>
      <c r="L30" s="17">
        <f>IF(K30=0,"---",J30/K30)</f>
        <v>-4.766666666666667</v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4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24" customWidth="1"/>
    <col min="2" max="2" width="5.25390625" style="24" customWidth="1"/>
    <col min="3" max="3" width="3.625" style="32" bestFit="1" customWidth="1"/>
    <col min="4" max="4" width="6.375" style="24" customWidth="1"/>
    <col min="5" max="5" width="3.25390625" style="24" customWidth="1"/>
    <col min="6" max="6" width="3.875" style="24" customWidth="1"/>
    <col min="7" max="7" width="3.75390625" style="24" customWidth="1"/>
    <col min="8" max="9" width="6.25390625" style="24" customWidth="1"/>
    <col min="10" max="10" width="3.625" style="32" bestFit="1" customWidth="1"/>
    <col min="11" max="11" width="5.125" style="24" customWidth="1"/>
    <col min="12" max="12" width="6.00390625" style="24" bestFit="1" customWidth="1"/>
    <col min="13" max="13" width="0.74609375" style="30" customWidth="1"/>
    <col min="14" max="14" width="5.75390625" style="24" customWidth="1"/>
    <col min="15" max="15" width="5.25390625" style="24" customWidth="1"/>
    <col min="16" max="16" width="3.625" style="32" bestFit="1" customWidth="1"/>
    <col min="17" max="17" width="5.75390625" style="24" customWidth="1"/>
    <col min="18" max="18" width="3.25390625" style="24" customWidth="1"/>
    <col min="19" max="19" width="3.875" style="24" customWidth="1"/>
    <col min="20" max="20" width="3.75390625" style="24" customWidth="1"/>
    <col min="21" max="21" width="7.00390625" style="24" customWidth="1"/>
    <col min="22" max="22" width="5.75390625" style="24" customWidth="1"/>
    <col min="23" max="23" width="3.625" style="32" bestFit="1" customWidth="1"/>
    <col min="24" max="24" width="5.25390625" style="24" customWidth="1"/>
    <col min="25" max="25" width="6.00390625" style="24" bestFit="1" customWidth="1"/>
    <col min="26" max="16384" width="5.00390625" style="24" customWidth="1"/>
  </cols>
  <sheetData>
    <row r="1" spans="1:25" ht="25.5" customHeight="1">
      <c r="A1" s="122"/>
      <c r="B1" s="123" t="s">
        <v>53</v>
      </c>
      <c r="C1" s="124"/>
      <c r="D1" s="123"/>
      <c r="E1" s="125">
        <v>17</v>
      </c>
      <c r="F1" s="125"/>
      <c r="G1" s="126"/>
      <c r="H1" s="127" t="s">
        <v>55</v>
      </c>
      <c r="I1" s="127"/>
      <c r="J1" s="128" t="s">
        <v>56</v>
      </c>
      <c r="K1" s="128"/>
      <c r="L1" s="22"/>
      <c r="M1" s="23">
        <v>150</v>
      </c>
      <c r="N1" s="122"/>
      <c r="O1" s="123" t="s">
        <v>53</v>
      </c>
      <c r="P1" s="124"/>
      <c r="Q1" s="123"/>
      <c r="R1" s="125">
        <v>18</v>
      </c>
      <c r="S1" s="125"/>
      <c r="T1" s="126"/>
      <c r="U1" s="127" t="s">
        <v>55</v>
      </c>
      <c r="V1" s="127"/>
      <c r="W1" s="128" t="s">
        <v>58</v>
      </c>
      <c r="X1" s="128"/>
      <c r="Y1" s="22"/>
    </row>
    <row r="2" spans="1:25" ht="12.75">
      <c r="A2" s="129"/>
      <c r="B2" s="129"/>
      <c r="C2" s="130"/>
      <c r="D2" s="131"/>
      <c r="E2" s="131"/>
      <c r="F2" s="131"/>
      <c r="G2" s="131"/>
      <c r="H2" s="132" t="s">
        <v>59</v>
      </c>
      <c r="I2" s="132"/>
      <c r="J2" s="128" t="s">
        <v>60</v>
      </c>
      <c r="K2" s="128"/>
      <c r="L2" s="22"/>
      <c r="M2" s="23">
        <v>150</v>
      </c>
      <c r="N2" s="129"/>
      <c r="O2" s="129"/>
      <c r="P2" s="130"/>
      <c r="Q2" s="131"/>
      <c r="R2" s="131"/>
      <c r="S2" s="131"/>
      <c r="T2" s="131"/>
      <c r="U2" s="132" t="s">
        <v>59</v>
      </c>
      <c r="V2" s="132"/>
      <c r="W2" s="128" t="s">
        <v>61</v>
      </c>
      <c r="X2" s="128"/>
      <c r="Y2" s="22"/>
    </row>
    <row r="3" spans="1:25" ht="4.5" customHeight="1">
      <c r="A3" s="133"/>
      <c r="B3" s="134"/>
      <c r="C3" s="135"/>
      <c r="D3" s="136"/>
      <c r="E3" s="137"/>
      <c r="F3" s="137"/>
      <c r="G3" s="138"/>
      <c r="H3" s="139"/>
      <c r="I3" s="139"/>
      <c r="J3" s="135"/>
      <c r="K3" s="134"/>
      <c r="L3" s="140"/>
      <c r="M3" s="23"/>
      <c r="N3" s="133"/>
      <c r="O3" s="134"/>
      <c r="P3" s="135"/>
      <c r="Q3" s="136"/>
      <c r="R3" s="137"/>
      <c r="S3" s="137"/>
      <c r="T3" s="138"/>
      <c r="U3" s="139"/>
      <c r="V3" s="139"/>
      <c r="W3" s="141"/>
      <c r="X3" s="139"/>
      <c r="Y3" s="140"/>
    </row>
    <row r="4" spans="1:25" s="26" customFormat="1" ht="12.75" customHeight="1">
      <c r="A4" s="142" t="s">
        <v>742</v>
      </c>
      <c r="B4" s="143"/>
      <c r="C4" s="144"/>
      <c r="D4" s="145"/>
      <c r="E4" s="25" t="s">
        <v>63</v>
      </c>
      <c r="F4" s="146" t="s">
        <v>336</v>
      </c>
      <c r="H4" s="147"/>
      <c r="I4" s="148"/>
      <c r="J4" s="28"/>
      <c r="K4" s="60"/>
      <c r="L4" s="61"/>
      <c r="M4" s="149"/>
      <c r="N4" s="142" t="str">
        <f>$A$4</f>
        <v>4 тур</v>
      </c>
      <c r="O4" s="143"/>
      <c r="P4" s="144"/>
      <c r="Q4" s="145"/>
      <c r="R4" s="25" t="s">
        <v>63</v>
      </c>
      <c r="S4" s="146" t="s">
        <v>743</v>
      </c>
      <c r="U4" s="147"/>
      <c r="V4" s="148"/>
      <c r="W4" s="28"/>
      <c r="X4" s="60"/>
      <c r="Y4" s="61"/>
    </row>
    <row r="5" spans="1:25" s="26" customFormat="1" ht="12.75" customHeight="1">
      <c r="A5" s="150"/>
      <c r="B5" s="143"/>
      <c r="C5" s="144"/>
      <c r="D5" s="145"/>
      <c r="E5" s="27" t="s">
        <v>66</v>
      </c>
      <c r="F5" s="161" t="s">
        <v>744</v>
      </c>
      <c r="H5" s="151"/>
      <c r="I5" s="148"/>
      <c r="J5" s="29"/>
      <c r="K5" s="6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5.1</v>
      </c>
      <c r="L5" s="63"/>
      <c r="M5" s="149"/>
      <c r="N5" s="150"/>
      <c r="O5" s="143"/>
      <c r="P5" s="144"/>
      <c r="Q5" s="145"/>
      <c r="R5" s="27" t="s">
        <v>66</v>
      </c>
      <c r="S5" s="146" t="s">
        <v>83</v>
      </c>
      <c r="U5" s="151"/>
      <c r="V5" s="148"/>
      <c r="W5" s="29"/>
      <c r="X5" s="62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63"/>
    </row>
    <row r="6" spans="1:25" s="26" customFormat="1" ht="12.75" customHeight="1">
      <c r="A6" s="150"/>
      <c r="B6" s="143"/>
      <c r="C6" s="144"/>
      <c r="D6" s="145"/>
      <c r="E6" s="27" t="s">
        <v>69</v>
      </c>
      <c r="F6" s="146" t="s">
        <v>745</v>
      </c>
      <c r="H6" s="147"/>
      <c r="I6" s="148"/>
      <c r="J6" s="64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16.1</v>
      </c>
      <c r="K6" s="62" t="str">
        <f>IF(K5="","","+")</f>
        <v>+</v>
      </c>
      <c r="L6" s="65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149"/>
      <c r="N6" s="150"/>
      <c r="O6" s="143"/>
      <c r="P6" s="144"/>
      <c r="Q6" s="145"/>
      <c r="R6" s="27" t="s">
        <v>69</v>
      </c>
      <c r="S6" s="146" t="s">
        <v>64</v>
      </c>
      <c r="U6" s="147"/>
      <c r="V6" s="148"/>
      <c r="W6" s="64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6.1</v>
      </c>
      <c r="X6" s="62" t="str">
        <f>IF(X5="","","+")</f>
        <v>+</v>
      </c>
      <c r="Y6" s="65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</row>
    <row r="7" spans="1:25" s="26" customFormat="1" ht="12.75" customHeight="1">
      <c r="A7" s="150"/>
      <c r="B7" s="143"/>
      <c r="C7" s="144"/>
      <c r="D7" s="145"/>
      <c r="E7" s="25" t="s">
        <v>72</v>
      </c>
      <c r="F7" s="146" t="s">
        <v>746</v>
      </c>
      <c r="H7" s="147"/>
      <c r="I7" s="148"/>
      <c r="J7" s="29"/>
      <c r="K7" s="62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13.1</v>
      </c>
      <c r="L7" s="63"/>
      <c r="M7" s="149"/>
      <c r="N7" s="150"/>
      <c r="O7" s="143"/>
      <c r="P7" s="144"/>
      <c r="Q7" s="145"/>
      <c r="R7" s="25" t="s">
        <v>72</v>
      </c>
      <c r="S7" s="146" t="s">
        <v>221</v>
      </c>
      <c r="U7" s="147"/>
      <c r="V7" s="148"/>
      <c r="W7" s="29"/>
      <c r="X7" s="62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16.1</v>
      </c>
      <c r="Y7" s="63"/>
    </row>
    <row r="8" spans="1:25" s="26" customFormat="1" ht="12.75" customHeight="1">
      <c r="A8" s="66" t="s">
        <v>63</v>
      </c>
      <c r="B8" s="152" t="s">
        <v>162</v>
      </c>
      <c r="C8" s="144"/>
      <c r="D8" s="145"/>
      <c r="E8" s="153"/>
      <c r="F8" s="153"/>
      <c r="G8" s="25" t="s">
        <v>63</v>
      </c>
      <c r="H8" s="161" t="s">
        <v>744</v>
      </c>
      <c r="J8" s="147"/>
      <c r="K8" s="151"/>
      <c r="L8" s="154"/>
      <c r="M8" s="149"/>
      <c r="N8" s="66" t="s">
        <v>63</v>
      </c>
      <c r="O8" s="152" t="s">
        <v>173</v>
      </c>
      <c r="P8" s="144"/>
      <c r="Q8" s="145"/>
      <c r="R8" s="153"/>
      <c r="S8" s="153"/>
      <c r="T8" s="25" t="s">
        <v>63</v>
      </c>
      <c r="U8" s="161" t="s">
        <v>493</v>
      </c>
      <c r="W8" s="147"/>
      <c r="X8" s="151"/>
      <c r="Y8" s="154"/>
    </row>
    <row r="9" spans="1:25" s="26" customFormat="1" ht="12.75" customHeight="1">
      <c r="A9" s="67" t="s">
        <v>66</v>
      </c>
      <c r="B9" s="152" t="s">
        <v>297</v>
      </c>
      <c r="C9" s="155"/>
      <c r="D9" s="145"/>
      <c r="E9" s="153"/>
      <c r="F9" s="153"/>
      <c r="G9" s="27" t="s">
        <v>66</v>
      </c>
      <c r="H9" s="146" t="s">
        <v>641</v>
      </c>
      <c r="J9" s="147"/>
      <c r="K9" s="151"/>
      <c r="L9" s="154"/>
      <c r="M9" s="149"/>
      <c r="N9" s="67" t="s">
        <v>66</v>
      </c>
      <c r="O9" s="152" t="s">
        <v>747</v>
      </c>
      <c r="P9" s="155"/>
      <c r="Q9" s="145"/>
      <c r="R9" s="153"/>
      <c r="S9" s="153"/>
      <c r="T9" s="27" t="s">
        <v>66</v>
      </c>
      <c r="U9" s="146" t="s">
        <v>748</v>
      </c>
      <c r="W9" s="147"/>
      <c r="X9" s="151"/>
      <c r="Y9" s="154"/>
    </row>
    <row r="10" spans="1:25" s="26" customFormat="1" ht="12.75" customHeight="1">
      <c r="A10" s="67" t="s">
        <v>69</v>
      </c>
      <c r="B10" s="152" t="s">
        <v>749</v>
      </c>
      <c r="C10" s="144"/>
      <c r="D10" s="145"/>
      <c r="E10" s="153"/>
      <c r="F10" s="153"/>
      <c r="G10" s="27" t="s">
        <v>69</v>
      </c>
      <c r="H10" s="146" t="s">
        <v>724</v>
      </c>
      <c r="J10" s="147"/>
      <c r="K10" s="147"/>
      <c r="L10" s="154"/>
      <c r="M10" s="149"/>
      <c r="N10" s="67" t="s">
        <v>69</v>
      </c>
      <c r="O10" s="152" t="s">
        <v>750</v>
      </c>
      <c r="P10" s="144"/>
      <c r="Q10" s="145"/>
      <c r="R10" s="153"/>
      <c r="S10" s="153"/>
      <c r="T10" s="27" t="s">
        <v>69</v>
      </c>
      <c r="U10" s="146" t="s">
        <v>751</v>
      </c>
      <c r="W10" s="147"/>
      <c r="X10" s="147"/>
      <c r="Y10" s="154"/>
    </row>
    <row r="11" spans="1:25" s="26" customFormat="1" ht="12.75" customHeight="1">
      <c r="A11" s="66" t="s">
        <v>72</v>
      </c>
      <c r="B11" s="152" t="s">
        <v>663</v>
      </c>
      <c r="C11" s="155"/>
      <c r="D11" s="145"/>
      <c r="E11" s="153"/>
      <c r="F11" s="153"/>
      <c r="G11" s="25" t="s">
        <v>72</v>
      </c>
      <c r="H11" s="146" t="s">
        <v>752</v>
      </c>
      <c r="J11" s="147"/>
      <c r="K11" s="68" t="s">
        <v>89</v>
      </c>
      <c r="L11" s="154"/>
      <c r="M11" s="149"/>
      <c r="N11" s="66" t="s">
        <v>72</v>
      </c>
      <c r="O11" s="152" t="s">
        <v>753</v>
      </c>
      <c r="P11" s="155"/>
      <c r="Q11" s="145"/>
      <c r="R11" s="153"/>
      <c r="S11" s="153"/>
      <c r="T11" s="25" t="s">
        <v>72</v>
      </c>
      <c r="U11" s="146" t="s">
        <v>240</v>
      </c>
      <c r="W11" s="147"/>
      <c r="X11" s="68" t="s">
        <v>89</v>
      </c>
      <c r="Y11" s="154"/>
    </row>
    <row r="12" spans="1:25" s="26" customFormat="1" ht="12.75" customHeight="1">
      <c r="A12" s="157"/>
      <c r="B12" s="155"/>
      <c r="C12" s="155"/>
      <c r="D12" s="145"/>
      <c r="E12" s="25" t="s">
        <v>63</v>
      </c>
      <c r="F12" s="146" t="s">
        <v>370</v>
      </c>
      <c r="H12" s="147"/>
      <c r="I12" s="158"/>
      <c r="J12" s="69" t="s">
        <v>93</v>
      </c>
      <c r="K12" s="159" t="s">
        <v>754</v>
      </c>
      <c r="L12" s="154"/>
      <c r="M12" s="149"/>
      <c r="N12" s="157"/>
      <c r="O12" s="155"/>
      <c r="P12" s="155"/>
      <c r="Q12" s="145"/>
      <c r="R12" s="25" t="s">
        <v>63</v>
      </c>
      <c r="S12" s="146" t="s">
        <v>755</v>
      </c>
      <c r="U12" s="147"/>
      <c r="V12" s="158"/>
      <c r="W12" s="69" t="s">
        <v>93</v>
      </c>
      <c r="X12" s="159" t="s">
        <v>756</v>
      </c>
      <c r="Y12" s="154"/>
    </row>
    <row r="13" spans="1:25" s="26" customFormat="1" ht="12.75" customHeight="1">
      <c r="A13" s="150"/>
      <c r="B13" s="70" t="s">
        <v>97</v>
      </c>
      <c r="C13" s="144"/>
      <c r="D13" s="145"/>
      <c r="E13" s="27" t="s">
        <v>66</v>
      </c>
      <c r="F13" s="146" t="s">
        <v>757</v>
      </c>
      <c r="H13" s="147"/>
      <c r="I13" s="148"/>
      <c r="J13" s="69" t="s">
        <v>7</v>
      </c>
      <c r="K13" s="160" t="s">
        <v>758</v>
      </c>
      <c r="L13" s="154"/>
      <c r="M13" s="149"/>
      <c r="N13" s="150"/>
      <c r="O13" s="70" t="s">
        <v>97</v>
      </c>
      <c r="P13" s="144"/>
      <c r="Q13" s="145"/>
      <c r="R13" s="27" t="s">
        <v>66</v>
      </c>
      <c r="S13" s="146" t="s">
        <v>337</v>
      </c>
      <c r="U13" s="147"/>
      <c r="V13" s="148"/>
      <c r="W13" s="69" t="s">
        <v>7</v>
      </c>
      <c r="X13" s="160" t="s">
        <v>756</v>
      </c>
      <c r="Y13" s="154"/>
    </row>
    <row r="14" spans="1:25" s="26" customFormat="1" ht="12.75" customHeight="1">
      <c r="A14" s="150"/>
      <c r="B14" s="70" t="s">
        <v>759</v>
      </c>
      <c r="C14" s="144"/>
      <c r="D14" s="145"/>
      <c r="E14" s="27" t="s">
        <v>69</v>
      </c>
      <c r="F14" s="146" t="s">
        <v>760</v>
      </c>
      <c r="H14" s="151"/>
      <c r="I14" s="148"/>
      <c r="J14" s="69" t="s">
        <v>103</v>
      </c>
      <c r="K14" s="160" t="s">
        <v>761</v>
      </c>
      <c r="L14" s="154"/>
      <c r="M14" s="149"/>
      <c r="N14" s="150"/>
      <c r="O14" s="70" t="s">
        <v>762</v>
      </c>
      <c r="P14" s="144"/>
      <c r="Q14" s="145"/>
      <c r="R14" s="27" t="s">
        <v>69</v>
      </c>
      <c r="S14" s="146" t="s">
        <v>763</v>
      </c>
      <c r="U14" s="151"/>
      <c r="V14" s="148"/>
      <c r="W14" s="69" t="s">
        <v>103</v>
      </c>
      <c r="X14" s="160" t="s">
        <v>764</v>
      </c>
      <c r="Y14" s="154"/>
    </row>
    <row r="15" spans="1:25" s="26" customFormat="1" ht="12.75" customHeight="1">
      <c r="A15" s="162"/>
      <c r="B15" s="163"/>
      <c r="C15" s="163"/>
      <c r="D15" s="145"/>
      <c r="E15" s="25" t="s">
        <v>72</v>
      </c>
      <c r="F15" s="146" t="s">
        <v>765</v>
      </c>
      <c r="H15" s="163"/>
      <c r="I15" s="163"/>
      <c r="J15" s="71" t="s">
        <v>109</v>
      </c>
      <c r="K15" s="160" t="s">
        <v>761</v>
      </c>
      <c r="L15" s="164"/>
      <c r="M15" s="165"/>
      <c r="N15" s="162"/>
      <c r="O15" s="163"/>
      <c r="P15" s="163"/>
      <c r="Q15" s="145"/>
      <c r="R15" s="25" t="s">
        <v>72</v>
      </c>
      <c r="S15" s="146" t="s">
        <v>648</v>
      </c>
      <c r="U15" s="163"/>
      <c r="V15" s="163"/>
      <c r="W15" s="71" t="s">
        <v>109</v>
      </c>
      <c r="X15" s="160" t="s">
        <v>764</v>
      </c>
      <c r="Y15" s="164"/>
    </row>
    <row r="16" spans="1:25" ht="4.5" customHeight="1">
      <c r="A16" s="72"/>
      <c r="B16" s="73"/>
      <c r="C16" s="74"/>
      <c r="D16" s="75"/>
      <c r="E16" s="76"/>
      <c r="F16" s="76"/>
      <c r="G16" s="77"/>
      <c r="H16" s="78"/>
      <c r="I16" s="78"/>
      <c r="J16" s="74"/>
      <c r="K16" s="73"/>
      <c r="L16" s="79"/>
      <c r="N16" s="72"/>
      <c r="O16" s="73"/>
      <c r="P16" s="74"/>
      <c r="Q16" s="75"/>
      <c r="R16" s="76"/>
      <c r="S16" s="76"/>
      <c r="T16" s="77"/>
      <c r="U16" s="78"/>
      <c r="V16" s="78"/>
      <c r="W16" s="74"/>
      <c r="X16" s="73"/>
      <c r="Y16" s="79"/>
    </row>
    <row r="17" spans="1:25" ht="12.75" customHeight="1">
      <c r="A17" s="80"/>
      <c r="B17" s="80" t="s">
        <v>111</v>
      </c>
      <c r="C17" s="81"/>
      <c r="D17" s="82" t="s">
        <v>112</v>
      </c>
      <c r="E17" s="82" t="s">
        <v>113</v>
      </c>
      <c r="F17" s="83" t="s">
        <v>114</v>
      </c>
      <c r="G17" s="82" t="s">
        <v>115</v>
      </c>
      <c r="H17" s="84" t="s">
        <v>116</v>
      </c>
      <c r="I17" s="85"/>
      <c r="J17" s="81" t="s">
        <v>117</v>
      </c>
      <c r="K17" s="82" t="s">
        <v>111</v>
      </c>
      <c r="L17" s="80" t="s">
        <v>118</v>
      </c>
      <c r="M17" s="23">
        <v>150</v>
      </c>
      <c r="N17" s="80"/>
      <c r="O17" s="80" t="s">
        <v>111</v>
      </c>
      <c r="P17" s="81"/>
      <c r="Q17" s="82" t="s">
        <v>112</v>
      </c>
      <c r="R17" s="82" t="s">
        <v>113</v>
      </c>
      <c r="S17" s="83" t="s">
        <v>114</v>
      </c>
      <c r="T17" s="82" t="s">
        <v>115</v>
      </c>
      <c r="U17" s="84" t="s">
        <v>116</v>
      </c>
      <c r="V17" s="85"/>
      <c r="W17" s="81" t="s">
        <v>117</v>
      </c>
      <c r="X17" s="82" t="s">
        <v>111</v>
      </c>
      <c r="Y17" s="80" t="s">
        <v>118</v>
      </c>
    </row>
    <row r="18" spans="1:25" ht="12.75">
      <c r="A18" s="86" t="s">
        <v>118</v>
      </c>
      <c r="B18" s="87" t="s">
        <v>119</v>
      </c>
      <c r="C18" s="88" t="s">
        <v>120</v>
      </c>
      <c r="D18" s="89" t="s">
        <v>121</v>
      </c>
      <c r="E18" s="89" t="s">
        <v>122</v>
      </c>
      <c r="F18" s="89"/>
      <c r="G18" s="89"/>
      <c r="H18" s="90" t="s">
        <v>120</v>
      </c>
      <c r="I18" s="90" t="s">
        <v>117</v>
      </c>
      <c r="J18" s="91"/>
      <c r="K18" s="86" t="s">
        <v>119</v>
      </c>
      <c r="L18" s="86"/>
      <c r="M18" s="23">
        <v>150</v>
      </c>
      <c r="N18" s="86" t="s">
        <v>118</v>
      </c>
      <c r="O18" s="86" t="s">
        <v>119</v>
      </c>
      <c r="P18" s="91" t="s">
        <v>120</v>
      </c>
      <c r="Q18" s="92" t="s">
        <v>121</v>
      </c>
      <c r="R18" s="92" t="s">
        <v>122</v>
      </c>
      <c r="S18" s="92"/>
      <c r="T18" s="92"/>
      <c r="U18" s="90" t="s">
        <v>120</v>
      </c>
      <c r="V18" s="90" t="s">
        <v>117</v>
      </c>
      <c r="W18" s="91"/>
      <c r="X18" s="86" t="s">
        <v>119</v>
      </c>
      <c r="Y18" s="86"/>
    </row>
    <row r="19" spans="1:25" ht="16.5" customHeight="1">
      <c r="A19" s="93">
        <v>1</v>
      </c>
      <c r="B19" s="94">
        <v>10</v>
      </c>
      <c r="C19" s="95">
        <v>31</v>
      </c>
      <c r="D19" s="96" t="s">
        <v>574</v>
      </c>
      <c r="E19" s="97" t="s">
        <v>103</v>
      </c>
      <c r="F19" s="98" t="s">
        <v>277</v>
      </c>
      <c r="G19" s="99">
        <v>10</v>
      </c>
      <c r="H19" s="100"/>
      <c r="I19" s="100">
        <v>130</v>
      </c>
      <c r="J19" s="101">
        <v>11</v>
      </c>
      <c r="K19" s="102">
        <v>0</v>
      </c>
      <c r="L19" s="93">
        <v>-1</v>
      </c>
      <c r="M19" s="23"/>
      <c r="N19" s="93">
        <v>-12</v>
      </c>
      <c r="O19" s="94">
        <v>0</v>
      </c>
      <c r="P19" s="95">
        <v>31</v>
      </c>
      <c r="Q19" s="103" t="s">
        <v>766</v>
      </c>
      <c r="R19" s="97" t="s">
        <v>109</v>
      </c>
      <c r="S19" s="104" t="s">
        <v>359</v>
      </c>
      <c r="T19" s="105">
        <v>9</v>
      </c>
      <c r="U19" s="100"/>
      <c r="V19" s="100">
        <v>140</v>
      </c>
      <c r="W19" s="101">
        <v>11</v>
      </c>
      <c r="X19" s="106">
        <v>10</v>
      </c>
      <c r="Y19" s="93">
        <v>12</v>
      </c>
    </row>
    <row r="20" spans="1:25" ht="16.5" customHeight="1">
      <c r="A20" s="93">
        <v>0</v>
      </c>
      <c r="B20" s="94">
        <v>4</v>
      </c>
      <c r="C20" s="95">
        <v>41</v>
      </c>
      <c r="D20" s="96" t="s">
        <v>128</v>
      </c>
      <c r="E20" s="97" t="s">
        <v>109</v>
      </c>
      <c r="F20" s="98" t="s">
        <v>402</v>
      </c>
      <c r="G20" s="99">
        <v>9</v>
      </c>
      <c r="H20" s="100"/>
      <c r="I20" s="100">
        <v>150</v>
      </c>
      <c r="J20" s="101">
        <v>52</v>
      </c>
      <c r="K20" s="102">
        <v>6</v>
      </c>
      <c r="L20" s="93">
        <v>0</v>
      </c>
      <c r="M20" s="23"/>
      <c r="N20" s="93">
        <v>3</v>
      </c>
      <c r="O20" s="94">
        <v>8</v>
      </c>
      <c r="P20" s="95">
        <v>41</v>
      </c>
      <c r="Q20" s="96" t="s">
        <v>180</v>
      </c>
      <c r="R20" s="97" t="s">
        <v>93</v>
      </c>
      <c r="S20" s="107" t="s">
        <v>273</v>
      </c>
      <c r="T20" s="105">
        <v>12</v>
      </c>
      <c r="U20" s="100">
        <v>680</v>
      </c>
      <c r="V20" s="100"/>
      <c r="W20" s="101">
        <v>52</v>
      </c>
      <c r="X20" s="106">
        <v>2</v>
      </c>
      <c r="Y20" s="93">
        <v>-3</v>
      </c>
    </row>
    <row r="21" spans="1:25" ht="16.5" customHeight="1">
      <c r="A21" s="93">
        <v>0</v>
      </c>
      <c r="B21" s="94">
        <v>4</v>
      </c>
      <c r="C21" s="108">
        <v>51</v>
      </c>
      <c r="D21" s="96" t="s">
        <v>128</v>
      </c>
      <c r="E21" s="109" t="s">
        <v>109</v>
      </c>
      <c r="F21" s="110" t="s">
        <v>402</v>
      </c>
      <c r="G21" s="111">
        <v>9</v>
      </c>
      <c r="H21" s="112"/>
      <c r="I21" s="112">
        <v>150</v>
      </c>
      <c r="J21" s="113">
        <v>42</v>
      </c>
      <c r="K21" s="114">
        <v>6</v>
      </c>
      <c r="L21" s="115">
        <v>0</v>
      </c>
      <c r="M21" s="31"/>
      <c r="N21" s="115">
        <v>-7</v>
      </c>
      <c r="O21" s="116">
        <v>2</v>
      </c>
      <c r="P21" s="95">
        <v>51</v>
      </c>
      <c r="Q21" s="103" t="s">
        <v>767</v>
      </c>
      <c r="R21" s="97" t="s">
        <v>103</v>
      </c>
      <c r="S21" s="107" t="s">
        <v>186</v>
      </c>
      <c r="T21" s="105">
        <v>9</v>
      </c>
      <c r="U21" s="100">
        <v>300</v>
      </c>
      <c r="V21" s="100"/>
      <c r="W21" s="101">
        <v>42</v>
      </c>
      <c r="X21" s="106">
        <v>8</v>
      </c>
      <c r="Y21" s="115">
        <v>7</v>
      </c>
    </row>
    <row r="22" spans="1:25" ht="16.5" customHeight="1">
      <c r="A22" s="93">
        <v>0</v>
      </c>
      <c r="B22" s="94">
        <v>4</v>
      </c>
      <c r="C22" s="95">
        <v>61</v>
      </c>
      <c r="D22" s="103" t="s">
        <v>128</v>
      </c>
      <c r="E22" s="109" t="s">
        <v>109</v>
      </c>
      <c r="F22" s="110" t="s">
        <v>402</v>
      </c>
      <c r="G22" s="99">
        <v>9</v>
      </c>
      <c r="H22" s="100"/>
      <c r="I22" s="100">
        <v>150</v>
      </c>
      <c r="J22" s="101">
        <v>21</v>
      </c>
      <c r="K22" s="102">
        <v>6</v>
      </c>
      <c r="L22" s="93">
        <v>0</v>
      </c>
      <c r="M22" s="23"/>
      <c r="N22" s="93">
        <v>3</v>
      </c>
      <c r="O22" s="94">
        <v>8</v>
      </c>
      <c r="P22" s="95">
        <v>61</v>
      </c>
      <c r="Q22" s="103" t="s">
        <v>180</v>
      </c>
      <c r="R22" s="109" t="s">
        <v>93</v>
      </c>
      <c r="S22" s="121" t="s">
        <v>271</v>
      </c>
      <c r="T22" s="105">
        <v>12</v>
      </c>
      <c r="U22" s="100">
        <v>680</v>
      </c>
      <c r="V22" s="100"/>
      <c r="W22" s="101">
        <v>21</v>
      </c>
      <c r="X22" s="106">
        <v>2</v>
      </c>
      <c r="Y22" s="93">
        <v>-3</v>
      </c>
    </row>
    <row r="23" spans="1:25" ht="16.5" customHeight="1">
      <c r="A23" s="93">
        <v>0</v>
      </c>
      <c r="B23" s="94">
        <v>4</v>
      </c>
      <c r="C23" s="95">
        <v>23</v>
      </c>
      <c r="D23" s="96" t="s">
        <v>128</v>
      </c>
      <c r="E23" s="97" t="s">
        <v>109</v>
      </c>
      <c r="F23" s="98" t="s">
        <v>402</v>
      </c>
      <c r="G23" s="99">
        <v>9</v>
      </c>
      <c r="H23" s="100"/>
      <c r="I23" s="100">
        <v>150</v>
      </c>
      <c r="J23" s="101">
        <v>62</v>
      </c>
      <c r="K23" s="102">
        <v>6</v>
      </c>
      <c r="L23" s="93">
        <v>0</v>
      </c>
      <c r="M23" s="23"/>
      <c r="N23" s="93">
        <v>2</v>
      </c>
      <c r="O23" s="94">
        <v>4</v>
      </c>
      <c r="P23" s="95">
        <v>23</v>
      </c>
      <c r="Q23" s="96" t="s">
        <v>768</v>
      </c>
      <c r="R23" s="97" t="s">
        <v>93</v>
      </c>
      <c r="S23" s="107" t="s">
        <v>273</v>
      </c>
      <c r="T23" s="105">
        <v>11</v>
      </c>
      <c r="U23" s="100">
        <v>650</v>
      </c>
      <c r="V23" s="100"/>
      <c r="W23" s="101">
        <v>62</v>
      </c>
      <c r="X23" s="106">
        <v>6</v>
      </c>
      <c r="Y23" s="93">
        <v>-2</v>
      </c>
    </row>
    <row r="24" spans="1:25" ht="16.5" customHeight="1">
      <c r="A24" s="93">
        <v>0</v>
      </c>
      <c r="B24" s="94">
        <v>4</v>
      </c>
      <c r="C24" s="95">
        <v>12</v>
      </c>
      <c r="D24" s="96" t="s">
        <v>128</v>
      </c>
      <c r="E24" s="97" t="s">
        <v>109</v>
      </c>
      <c r="F24" s="98" t="s">
        <v>402</v>
      </c>
      <c r="G24" s="99">
        <v>9</v>
      </c>
      <c r="H24" s="100"/>
      <c r="I24" s="100">
        <v>150</v>
      </c>
      <c r="J24" s="101">
        <v>32</v>
      </c>
      <c r="K24" s="102">
        <v>6</v>
      </c>
      <c r="L24" s="93">
        <v>0</v>
      </c>
      <c r="M24" s="23"/>
      <c r="N24" s="93">
        <v>3</v>
      </c>
      <c r="O24" s="94">
        <v>8</v>
      </c>
      <c r="P24" s="95">
        <v>12</v>
      </c>
      <c r="Q24" s="103" t="s">
        <v>180</v>
      </c>
      <c r="R24" s="97" t="s">
        <v>93</v>
      </c>
      <c r="S24" s="107" t="s">
        <v>270</v>
      </c>
      <c r="T24" s="105">
        <v>12</v>
      </c>
      <c r="U24" s="100">
        <v>680</v>
      </c>
      <c r="V24" s="100"/>
      <c r="W24" s="101">
        <v>32</v>
      </c>
      <c r="X24" s="106">
        <v>2</v>
      </c>
      <c r="Y24" s="93">
        <v>-3</v>
      </c>
    </row>
    <row r="25" spans="1:25" s="26" customFormat="1" ht="30" customHeight="1">
      <c r="A25" s="24"/>
      <c r="B25" s="24"/>
      <c r="C25" s="32"/>
      <c r="D25" s="24"/>
      <c r="E25" s="24"/>
      <c r="F25" s="24"/>
      <c r="G25" s="24"/>
      <c r="H25" s="24"/>
      <c r="I25" s="24"/>
      <c r="J25" s="32"/>
      <c r="K25" s="24"/>
      <c r="L25" s="22"/>
      <c r="M25" s="30"/>
      <c r="N25" s="24"/>
      <c r="O25" s="24"/>
      <c r="P25" s="32"/>
      <c r="Q25" s="24"/>
      <c r="R25" s="24"/>
      <c r="S25" s="24"/>
      <c r="T25" s="24"/>
      <c r="U25" s="24"/>
      <c r="V25" s="24"/>
      <c r="W25" s="32"/>
      <c r="X25" s="24"/>
      <c r="Y25" s="22"/>
    </row>
    <row r="26" spans="1:25" s="26" customFormat="1" ht="15">
      <c r="A26" s="122"/>
      <c r="B26" s="123" t="s">
        <v>53</v>
      </c>
      <c r="C26" s="124"/>
      <c r="D26" s="123"/>
      <c r="E26" s="125">
        <v>19</v>
      </c>
      <c r="F26" s="125"/>
      <c r="G26" s="126"/>
      <c r="H26" s="127" t="s">
        <v>55</v>
      </c>
      <c r="I26" s="127"/>
      <c r="J26" s="128" t="s">
        <v>138</v>
      </c>
      <c r="K26" s="128"/>
      <c r="L26" s="22"/>
      <c r="M26" s="23">
        <v>150</v>
      </c>
      <c r="N26" s="122"/>
      <c r="O26" s="123" t="s">
        <v>53</v>
      </c>
      <c r="P26" s="124"/>
      <c r="Q26" s="123"/>
      <c r="R26" s="125">
        <v>20</v>
      </c>
      <c r="S26" s="125"/>
      <c r="T26" s="126"/>
      <c r="U26" s="127" t="s">
        <v>55</v>
      </c>
      <c r="V26" s="127"/>
      <c r="W26" s="128" t="s">
        <v>140</v>
      </c>
      <c r="X26" s="128"/>
      <c r="Y26" s="22"/>
    </row>
    <row r="27" spans="1:25" s="26" customFormat="1" ht="12.75">
      <c r="A27" s="129"/>
      <c r="B27" s="129"/>
      <c r="C27" s="130"/>
      <c r="D27" s="131"/>
      <c r="E27" s="131"/>
      <c r="F27" s="131"/>
      <c r="G27" s="131"/>
      <c r="H27" s="132" t="s">
        <v>59</v>
      </c>
      <c r="I27" s="132"/>
      <c r="J27" s="128" t="s">
        <v>141</v>
      </c>
      <c r="K27" s="128"/>
      <c r="L27" s="22"/>
      <c r="M27" s="23">
        <v>150</v>
      </c>
      <c r="N27" s="129"/>
      <c r="O27" s="129"/>
      <c r="P27" s="130"/>
      <c r="Q27" s="131"/>
      <c r="R27" s="131"/>
      <c r="S27" s="131"/>
      <c r="T27" s="131"/>
      <c r="U27" s="132" t="s">
        <v>59</v>
      </c>
      <c r="V27" s="132"/>
      <c r="W27" s="128" t="s">
        <v>142</v>
      </c>
      <c r="X27" s="128"/>
      <c r="Y27" s="22"/>
    </row>
    <row r="28" spans="1:25" s="26" customFormat="1" ht="4.5" customHeight="1">
      <c r="A28" s="133"/>
      <c r="B28" s="134"/>
      <c r="C28" s="135"/>
      <c r="D28" s="136"/>
      <c r="E28" s="137"/>
      <c r="F28" s="137"/>
      <c r="G28" s="138"/>
      <c r="H28" s="139"/>
      <c r="I28" s="139"/>
      <c r="J28" s="135"/>
      <c r="K28" s="134"/>
      <c r="L28" s="140"/>
      <c r="M28" s="23"/>
      <c r="N28" s="133"/>
      <c r="O28" s="134"/>
      <c r="P28" s="135"/>
      <c r="Q28" s="136"/>
      <c r="R28" s="137"/>
      <c r="S28" s="137"/>
      <c r="T28" s="138"/>
      <c r="U28" s="139"/>
      <c r="V28" s="139"/>
      <c r="W28" s="141"/>
      <c r="X28" s="139"/>
      <c r="Y28" s="140"/>
    </row>
    <row r="29" spans="1:25" s="26" customFormat="1" ht="12.75" customHeight="1">
      <c r="A29" s="142" t="str">
        <f>$A$4</f>
        <v>4 тур</v>
      </c>
      <c r="B29" s="143"/>
      <c r="C29" s="144"/>
      <c r="D29" s="145"/>
      <c r="E29" s="25" t="s">
        <v>63</v>
      </c>
      <c r="F29" s="161" t="s">
        <v>485</v>
      </c>
      <c r="H29" s="147"/>
      <c r="I29" s="148"/>
      <c r="J29" s="28"/>
      <c r="K29" s="60"/>
      <c r="L29" s="61"/>
      <c r="M29" s="149"/>
      <c r="N29" s="142" t="str">
        <f>$A$4</f>
        <v>4 тур</v>
      </c>
      <c r="O29" s="143"/>
      <c r="P29" s="144"/>
      <c r="Q29" s="145"/>
      <c r="R29" s="25" t="s">
        <v>63</v>
      </c>
      <c r="S29" s="146" t="s">
        <v>769</v>
      </c>
      <c r="U29" s="147"/>
      <c r="V29" s="148"/>
      <c r="W29" s="28"/>
      <c r="X29" s="60"/>
      <c r="Y29" s="61"/>
    </row>
    <row r="30" spans="1:25" s="26" customFormat="1" ht="12.75" customHeight="1">
      <c r="A30" s="150"/>
      <c r="B30" s="143"/>
      <c r="C30" s="144"/>
      <c r="D30" s="145"/>
      <c r="E30" s="27" t="s">
        <v>66</v>
      </c>
      <c r="F30" s="146" t="s">
        <v>770</v>
      </c>
      <c r="H30" s="151"/>
      <c r="I30" s="148"/>
      <c r="J30" s="29"/>
      <c r="K30" s="62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10.1</v>
      </c>
      <c r="L30" s="63"/>
      <c r="M30" s="149"/>
      <c r="N30" s="150"/>
      <c r="O30" s="143"/>
      <c r="P30" s="144"/>
      <c r="Q30" s="145"/>
      <c r="R30" s="27" t="s">
        <v>66</v>
      </c>
      <c r="S30" s="146" t="s">
        <v>284</v>
      </c>
      <c r="U30" s="151"/>
      <c r="V30" s="148"/>
      <c r="W30" s="29"/>
      <c r="X30" s="62">
        <f>IF(S29&amp;S30&amp;S31&amp;S32="","",(LEN(S29&amp;S30&amp;S31&amp;S32)-LEN(SUBSTITUTE(S29&amp;S30&amp;S31&amp;S32,"Т","")))*4+(LEN(S29&amp;S30&amp;S31&amp;S32)-LEN(SUBSTITUTE(S29&amp;S30&amp;S31&amp;S32,"К","")))*3+(LEN(S29&amp;S30&amp;S31&amp;S32)-LEN(SUBSTITUTE(S29&amp;S30&amp;S31&amp;S32,"Д","")))*2+(LEN(S29&amp;S30&amp;S31&amp;S32)-LEN(SUBSTITUTE(S29&amp;S30&amp;S31&amp;S32,"В","")))+0.1)</f>
        <v>8.1</v>
      </c>
      <c r="Y30" s="63"/>
    </row>
    <row r="31" spans="1:25" s="26" customFormat="1" ht="12.75" customHeight="1">
      <c r="A31" s="150"/>
      <c r="B31" s="143"/>
      <c r="C31" s="144"/>
      <c r="D31" s="145"/>
      <c r="E31" s="27" t="s">
        <v>69</v>
      </c>
      <c r="F31" s="146" t="s">
        <v>771</v>
      </c>
      <c r="H31" s="147"/>
      <c r="I31" s="148"/>
      <c r="J31" s="64">
        <f>IF(K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4.1</v>
      </c>
      <c r="K31" s="62" t="str">
        <f>IF(K30="","","+")</f>
        <v>+</v>
      </c>
      <c r="L31" s="65">
        <f>IF(K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12.1</v>
      </c>
      <c r="M31" s="149"/>
      <c r="N31" s="150"/>
      <c r="O31" s="143"/>
      <c r="P31" s="144"/>
      <c r="Q31" s="145"/>
      <c r="R31" s="27" t="s">
        <v>69</v>
      </c>
      <c r="S31" s="146" t="s">
        <v>695</v>
      </c>
      <c r="U31" s="147"/>
      <c r="V31" s="148"/>
      <c r="W31" s="64">
        <f>IF(X30="","",(LEN(O33&amp;O34&amp;O35&amp;O36)-LEN(SUBSTITUTE(O33&amp;O34&amp;O35&amp;O36,"Т","")))*4+(LEN(O33&amp;O34&amp;O35&amp;O36)-LEN(SUBSTITUTE(O33&amp;O34&amp;O35&amp;O36,"К","")))*3+(LEN(O33&amp;O34&amp;O35&amp;O36)-LEN(SUBSTITUTE(O33&amp;O34&amp;O35&amp;O36,"Д","")))*2+(LEN(O33&amp;O34&amp;O35&amp;O36)-LEN(SUBSTITUTE(O33&amp;O34&amp;O35&amp;O36,"В","")))+0.1)</f>
        <v>17.1</v>
      </c>
      <c r="X31" s="62" t="str">
        <f>IF(X30="","","+")</f>
        <v>+</v>
      </c>
      <c r="Y31" s="65">
        <f>IF(X30="","",(LEN(U33&amp;U34&amp;U35&amp;U36)-LEN(SUBSTITUTE(U33&amp;U34&amp;U35&amp;U36,"Т","")))*4+(LEN(U33&amp;U34&amp;U35&amp;U36)-LEN(SUBSTITUTE(U33&amp;U34&amp;U35&amp;U36,"К","")))*3+(LEN(U33&amp;U34&amp;U35&amp;U36)-LEN(SUBSTITUTE(U33&amp;U34&amp;U35&amp;U36,"Д","")))*2+(LEN(U33&amp;U34&amp;U35&amp;U36)-LEN(SUBSTITUTE(U33&amp;U34&amp;U35&amp;U36,"В","")))+0.1)</f>
        <v>10.1</v>
      </c>
    </row>
    <row r="32" spans="1:25" s="26" customFormat="1" ht="12.75" customHeight="1">
      <c r="A32" s="150"/>
      <c r="B32" s="143"/>
      <c r="C32" s="144"/>
      <c r="D32" s="145"/>
      <c r="E32" s="25" t="s">
        <v>72</v>
      </c>
      <c r="F32" s="146" t="s">
        <v>772</v>
      </c>
      <c r="H32" s="147"/>
      <c r="I32" s="148"/>
      <c r="J32" s="29"/>
      <c r="K32" s="62">
        <f>IF(K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14.1</v>
      </c>
      <c r="L32" s="63"/>
      <c r="M32" s="149"/>
      <c r="N32" s="150"/>
      <c r="O32" s="143"/>
      <c r="P32" s="144"/>
      <c r="Q32" s="145"/>
      <c r="R32" s="25" t="s">
        <v>72</v>
      </c>
      <c r="S32" s="146" t="s">
        <v>753</v>
      </c>
      <c r="U32" s="147"/>
      <c r="V32" s="148"/>
      <c r="W32" s="29"/>
      <c r="X32" s="62">
        <f>IF(X30="","",(LEN(S37&amp;S38&amp;S39&amp;S40)-LEN(SUBSTITUTE(S37&amp;S38&amp;S39&amp;S40,"Т","")))*4+(LEN(S37&amp;S38&amp;S39&amp;S40)-LEN(SUBSTITUTE(S37&amp;S38&amp;S39&amp;S40,"К","")))*3+(LEN(S37&amp;S38&amp;S39&amp;S40)-LEN(SUBSTITUTE(S37&amp;S38&amp;S39&amp;S40,"Д","")))*2+(LEN(S37&amp;S38&amp;S39&amp;S40)-LEN(SUBSTITUTE(S37&amp;S38&amp;S39&amp;S40,"В","")))+0.1)</f>
        <v>5.1</v>
      </c>
      <c r="Y32" s="63"/>
    </row>
    <row r="33" spans="1:25" s="26" customFormat="1" ht="12.75" customHeight="1">
      <c r="A33" s="66" t="s">
        <v>63</v>
      </c>
      <c r="B33" s="152" t="s">
        <v>773</v>
      </c>
      <c r="C33" s="144"/>
      <c r="D33" s="145"/>
      <c r="E33" s="153"/>
      <c r="F33" s="153"/>
      <c r="G33" s="25" t="s">
        <v>63</v>
      </c>
      <c r="H33" s="146" t="s">
        <v>774</v>
      </c>
      <c r="J33" s="147"/>
      <c r="K33" s="151"/>
      <c r="L33" s="154"/>
      <c r="M33" s="149"/>
      <c r="N33" s="66" t="s">
        <v>63</v>
      </c>
      <c r="O33" s="152" t="s">
        <v>775</v>
      </c>
      <c r="P33" s="144"/>
      <c r="Q33" s="145"/>
      <c r="R33" s="153"/>
      <c r="S33" s="153"/>
      <c r="T33" s="25" t="s">
        <v>63</v>
      </c>
      <c r="U33" s="146" t="s">
        <v>171</v>
      </c>
      <c r="W33" s="147"/>
      <c r="X33" s="151"/>
      <c r="Y33" s="154"/>
    </row>
    <row r="34" spans="1:25" s="26" customFormat="1" ht="12.75" customHeight="1">
      <c r="A34" s="67" t="s">
        <v>66</v>
      </c>
      <c r="B34" s="156" t="s">
        <v>666</v>
      </c>
      <c r="C34" s="155"/>
      <c r="D34" s="145"/>
      <c r="E34" s="153"/>
      <c r="F34" s="153"/>
      <c r="G34" s="27" t="s">
        <v>66</v>
      </c>
      <c r="H34" s="146" t="s">
        <v>776</v>
      </c>
      <c r="J34" s="147"/>
      <c r="K34" s="151"/>
      <c r="L34" s="154"/>
      <c r="M34" s="149"/>
      <c r="N34" s="67" t="s">
        <v>66</v>
      </c>
      <c r="O34" s="152" t="s">
        <v>777</v>
      </c>
      <c r="P34" s="155"/>
      <c r="Q34" s="145"/>
      <c r="R34" s="153"/>
      <c r="S34" s="153"/>
      <c r="T34" s="27" t="s">
        <v>66</v>
      </c>
      <c r="U34" s="146" t="s">
        <v>778</v>
      </c>
      <c r="W34" s="147"/>
      <c r="X34" s="151"/>
      <c r="Y34" s="154"/>
    </row>
    <row r="35" spans="1:25" s="26" customFormat="1" ht="12.75" customHeight="1">
      <c r="A35" s="67" t="s">
        <v>69</v>
      </c>
      <c r="B35" s="152" t="s">
        <v>327</v>
      </c>
      <c r="C35" s="144"/>
      <c r="D35" s="145"/>
      <c r="E35" s="153"/>
      <c r="F35" s="153"/>
      <c r="G35" s="27" t="s">
        <v>69</v>
      </c>
      <c r="H35" s="146" t="s">
        <v>425</v>
      </c>
      <c r="J35" s="147"/>
      <c r="K35" s="147"/>
      <c r="L35" s="154"/>
      <c r="M35" s="149"/>
      <c r="N35" s="67" t="s">
        <v>69</v>
      </c>
      <c r="O35" s="152" t="s">
        <v>779</v>
      </c>
      <c r="P35" s="144"/>
      <c r="Q35" s="145"/>
      <c r="R35" s="153"/>
      <c r="S35" s="153"/>
      <c r="T35" s="27" t="s">
        <v>69</v>
      </c>
      <c r="U35" s="146" t="s">
        <v>780</v>
      </c>
      <c r="W35" s="147"/>
      <c r="X35" s="147"/>
      <c r="Y35" s="154"/>
    </row>
    <row r="36" spans="1:25" s="26" customFormat="1" ht="12.75" customHeight="1">
      <c r="A36" s="66" t="s">
        <v>72</v>
      </c>
      <c r="B36" s="152" t="s">
        <v>81</v>
      </c>
      <c r="C36" s="155"/>
      <c r="D36" s="145"/>
      <c r="E36" s="153"/>
      <c r="F36" s="153"/>
      <c r="G36" s="25" t="s">
        <v>72</v>
      </c>
      <c r="H36" s="146" t="s">
        <v>674</v>
      </c>
      <c r="J36" s="147"/>
      <c r="K36" s="68" t="s">
        <v>89</v>
      </c>
      <c r="L36" s="154"/>
      <c r="M36" s="149"/>
      <c r="N36" s="66" t="s">
        <v>72</v>
      </c>
      <c r="O36" s="152" t="s">
        <v>781</v>
      </c>
      <c r="P36" s="155"/>
      <c r="Q36" s="145"/>
      <c r="R36" s="153"/>
      <c r="S36" s="153"/>
      <c r="T36" s="25" t="s">
        <v>72</v>
      </c>
      <c r="U36" s="146" t="s">
        <v>782</v>
      </c>
      <c r="W36" s="147"/>
      <c r="X36" s="68" t="s">
        <v>89</v>
      </c>
      <c r="Y36" s="154"/>
    </row>
    <row r="37" spans="1:25" s="26" customFormat="1" ht="12.75" customHeight="1">
      <c r="A37" s="157"/>
      <c r="B37" s="155"/>
      <c r="C37" s="155"/>
      <c r="D37" s="145"/>
      <c r="E37" s="25" t="s">
        <v>63</v>
      </c>
      <c r="F37" s="146" t="s">
        <v>152</v>
      </c>
      <c r="H37" s="147"/>
      <c r="I37" s="158"/>
      <c r="J37" s="69" t="s">
        <v>93</v>
      </c>
      <c r="K37" s="159" t="s">
        <v>783</v>
      </c>
      <c r="L37" s="154"/>
      <c r="M37" s="149"/>
      <c r="N37" s="157"/>
      <c r="O37" s="155"/>
      <c r="P37" s="155"/>
      <c r="Q37" s="145"/>
      <c r="R37" s="25" t="s">
        <v>63</v>
      </c>
      <c r="S37" s="146" t="s">
        <v>99</v>
      </c>
      <c r="U37" s="147"/>
      <c r="V37" s="158"/>
      <c r="W37" s="69" t="s">
        <v>93</v>
      </c>
      <c r="X37" s="159" t="s">
        <v>784</v>
      </c>
      <c r="Y37" s="154"/>
    </row>
    <row r="38" spans="1:25" s="26" customFormat="1" ht="12.75" customHeight="1">
      <c r="A38" s="150"/>
      <c r="B38" s="70" t="s">
        <v>97</v>
      </c>
      <c r="C38" s="144"/>
      <c r="D38" s="145"/>
      <c r="E38" s="27" t="s">
        <v>66</v>
      </c>
      <c r="F38" s="146" t="s">
        <v>176</v>
      </c>
      <c r="H38" s="147"/>
      <c r="I38" s="148"/>
      <c r="J38" s="69" t="s">
        <v>7</v>
      </c>
      <c r="K38" s="160" t="s">
        <v>783</v>
      </c>
      <c r="L38" s="154"/>
      <c r="M38" s="149"/>
      <c r="N38" s="150"/>
      <c r="O38" s="70" t="s">
        <v>97</v>
      </c>
      <c r="P38" s="144"/>
      <c r="Q38" s="145"/>
      <c r="R38" s="27" t="s">
        <v>66</v>
      </c>
      <c r="S38" s="146" t="s">
        <v>785</v>
      </c>
      <c r="U38" s="147"/>
      <c r="V38" s="148"/>
      <c r="W38" s="69" t="s">
        <v>7</v>
      </c>
      <c r="X38" s="160" t="s">
        <v>784</v>
      </c>
      <c r="Y38" s="154"/>
    </row>
    <row r="39" spans="1:25" s="26" customFormat="1" ht="12.75" customHeight="1">
      <c r="A39" s="150"/>
      <c r="B39" s="70" t="s">
        <v>786</v>
      </c>
      <c r="C39" s="144"/>
      <c r="D39" s="145"/>
      <c r="E39" s="27" t="s">
        <v>69</v>
      </c>
      <c r="F39" s="146" t="s">
        <v>787</v>
      </c>
      <c r="H39" s="151"/>
      <c r="I39" s="148"/>
      <c r="J39" s="69" t="s">
        <v>103</v>
      </c>
      <c r="K39" s="160" t="s">
        <v>788</v>
      </c>
      <c r="L39" s="154"/>
      <c r="M39" s="149"/>
      <c r="N39" s="150"/>
      <c r="O39" s="70" t="s">
        <v>789</v>
      </c>
      <c r="P39" s="144"/>
      <c r="Q39" s="145"/>
      <c r="R39" s="27" t="s">
        <v>69</v>
      </c>
      <c r="S39" s="146" t="s">
        <v>790</v>
      </c>
      <c r="U39" s="151"/>
      <c r="V39" s="148"/>
      <c r="W39" s="69" t="s">
        <v>103</v>
      </c>
      <c r="X39" s="160" t="s">
        <v>791</v>
      </c>
      <c r="Y39" s="154"/>
    </row>
    <row r="40" spans="1:25" s="26" customFormat="1" ht="12.75" customHeight="1">
      <c r="A40" s="162"/>
      <c r="B40" s="163"/>
      <c r="C40" s="163"/>
      <c r="D40" s="145"/>
      <c r="E40" s="25" t="s">
        <v>72</v>
      </c>
      <c r="F40" s="146" t="s">
        <v>792</v>
      </c>
      <c r="H40" s="163"/>
      <c r="I40" s="163"/>
      <c r="J40" s="71" t="s">
        <v>109</v>
      </c>
      <c r="K40" s="160" t="s">
        <v>788</v>
      </c>
      <c r="L40" s="164"/>
      <c r="M40" s="165"/>
      <c r="N40" s="162"/>
      <c r="O40" s="163"/>
      <c r="P40" s="163"/>
      <c r="Q40" s="145"/>
      <c r="R40" s="25" t="s">
        <v>72</v>
      </c>
      <c r="S40" s="146" t="s">
        <v>793</v>
      </c>
      <c r="U40" s="163"/>
      <c r="V40" s="163"/>
      <c r="W40" s="71" t="s">
        <v>109</v>
      </c>
      <c r="X40" s="160" t="s">
        <v>791</v>
      </c>
      <c r="Y40" s="164"/>
    </row>
    <row r="41" spans="1:25" ht="4.5" customHeight="1">
      <c r="A41" s="72"/>
      <c r="B41" s="73"/>
      <c r="C41" s="74"/>
      <c r="D41" s="75"/>
      <c r="E41" s="76"/>
      <c r="F41" s="76"/>
      <c r="G41" s="77"/>
      <c r="H41" s="78"/>
      <c r="I41" s="78"/>
      <c r="J41" s="74"/>
      <c r="K41" s="73"/>
      <c r="L41" s="79"/>
      <c r="N41" s="72"/>
      <c r="O41" s="73"/>
      <c r="P41" s="74"/>
      <c r="Q41" s="75"/>
      <c r="R41" s="76"/>
      <c r="S41" s="76"/>
      <c r="T41" s="77"/>
      <c r="U41" s="78"/>
      <c r="V41" s="78"/>
      <c r="W41" s="74"/>
      <c r="X41" s="73"/>
      <c r="Y41" s="79"/>
    </row>
    <row r="42" spans="1:25" ht="12.75" customHeight="1">
      <c r="A42" s="80"/>
      <c r="B42" s="80" t="s">
        <v>111</v>
      </c>
      <c r="C42" s="81"/>
      <c r="D42" s="82" t="s">
        <v>112</v>
      </c>
      <c r="E42" s="82" t="s">
        <v>113</v>
      </c>
      <c r="F42" s="83" t="s">
        <v>114</v>
      </c>
      <c r="G42" s="82" t="s">
        <v>115</v>
      </c>
      <c r="H42" s="84" t="s">
        <v>116</v>
      </c>
      <c r="I42" s="85"/>
      <c r="J42" s="81" t="s">
        <v>117</v>
      </c>
      <c r="K42" s="82" t="s">
        <v>111</v>
      </c>
      <c r="L42" s="80" t="s">
        <v>118</v>
      </c>
      <c r="M42" s="23">
        <v>150</v>
      </c>
      <c r="N42" s="80"/>
      <c r="O42" s="80" t="s">
        <v>111</v>
      </c>
      <c r="P42" s="81"/>
      <c r="Q42" s="82" t="s">
        <v>112</v>
      </c>
      <c r="R42" s="82" t="s">
        <v>113</v>
      </c>
      <c r="S42" s="83" t="s">
        <v>114</v>
      </c>
      <c r="T42" s="82" t="s">
        <v>115</v>
      </c>
      <c r="U42" s="84" t="s">
        <v>116</v>
      </c>
      <c r="V42" s="85"/>
      <c r="W42" s="81" t="s">
        <v>117</v>
      </c>
      <c r="X42" s="82" t="s">
        <v>111</v>
      </c>
      <c r="Y42" s="80" t="s">
        <v>118</v>
      </c>
    </row>
    <row r="43" spans="1:25" ht="12.75">
      <c r="A43" s="86" t="s">
        <v>118</v>
      </c>
      <c r="B43" s="87" t="s">
        <v>119</v>
      </c>
      <c r="C43" s="88" t="s">
        <v>120</v>
      </c>
      <c r="D43" s="89" t="s">
        <v>121</v>
      </c>
      <c r="E43" s="89" t="s">
        <v>122</v>
      </c>
      <c r="F43" s="89"/>
      <c r="G43" s="89"/>
      <c r="H43" s="90" t="s">
        <v>120</v>
      </c>
      <c r="I43" s="90" t="s">
        <v>117</v>
      </c>
      <c r="J43" s="91"/>
      <c r="K43" s="86" t="s">
        <v>119</v>
      </c>
      <c r="L43" s="86"/>
      <c r="M43" s="23">
        <v>150</v>
      </c>
      <c r="N43" s="86" t="s">
        <v>118</v>
      </c>
      <c r="O43" s="86" t="s">
        <v>119</v>
      </c>
      <c r="P43" s="91" t="s">
        <v>120</v>
      </c>
      <c r="Q43" s="92" t="s">
        <v>121</v>
      </c>
      <c r="R43" s="92" t="s">
        <v>122</v>
      </c>
      <c r="S43" s="92"/>
      <c r="T43" s="92"/>
      <c r="U43" s="90" t="s">
        <v>120</v>
      </c>
      <c r="V43" s="90" t="s">
        <v>117</v>
      </c>
      <c r="W43" s="91"/>
      <c r="X43" s="86" t="s">
        <v>119</v>
      </c>
      <c r="Y43" s="86"/>
    </row>
    <row r="44" spans="1:25" ht="16.5" customHeight="1">
      <c r="A44" s="93">
        <v>3</v>
      </c>
      <c r="B44" s="94">
        <v>8</v>
      </c>
      <c r="C44" s="95">
        <v>61</v>
      </c>
      <c r="D44" s="96" t="s">
        <v>794</v>
      </c>
      <c r="E44" s="97" t="s">
        <v>93</v>
      </c>
      <c r="F44" s="97" t="s">
        <v>183</v>
      </c>
      <c r="G44" s="99">
        <v>8</v>
      </c>
      <c r="H44" s="100">
        <v>280</v>
      </c>
      <c r="I44" s="100"/>
      <c r="J44" s="101">
        <v>21</v>
      </c>
      <c r="K44" s="102">
        <v>2</v>
      </c>
      <c r="L44" s="93">
        <v>-3</v>
      </c>
      <c r="M44" s="23"/>
      <c r="N44" s="93">
        <v>-10</v>
      </c>
      <c r="O44" s="94">
        <v>0</v>
      </c>
      <c r="P44" s="95">
        <v>61</v>
      </c>
      <c r="Q44" s="103" t="s">
        <v>607</v>
      </c>
      <c r="R44" s="97" t="s">
        <v>93</v>
      </c>
      <c r="S44" s="107" t="s">
        <v>124</v>
      </c>
      <c r="T44" s="105">
        <v>7</v>
      </c>
      <c r="U44" s="100"/>
      <c r="V44" s="100">
        <v>1100</v>
      </c>
      <c r="W44" s="101">
        <v>21</v>
      </c>
      <c r="X44" s="106">
        <v>10</v>
      </c>
      <c r="Y44" s="93">
        <v>10</v>
      </c>
    </row>
    <row r="45" spans="1:25" ht="16.5" customHeight="1">
      <c r="A45" s="93">
        <v>-6</v>
      </c>
      <c r="B45" s="94">
        <v>0</v>
      </c>
      <c r="C45" s="95">
        <v>31</v>
      </c>
      <c r="D45" s="96" t="s">
        <v>795</v>
      </c>
      <c r="E45" s="97" t="s">
        <v>7</v>
      </c>
      <c r="F45" s="98" t="s">
        <v>361</v>
      </c>
      <c r="G45" s="99">
        <v>8</v>
      </c>
      <c r="H45" s="100"/>
      <c r="I45" s="100">
        <v>50</v>
      </c>
      <c r="J45" s="101">
        <v>11</v>
      </c>
      <c r="K45" s="102">
        <v>10</v>
      </c>
      <c r="L45" s="93">
        <v>6</v>
      </c>
      <c r="M45" s="23"/>
      <c r="N45" s="93">
        <v>-1</v>
      </c>
      <c r="O45" s="94">
        <v>3</v>
      </c>
      <c r="P45" s="95">
        <v>41</v>
      </c>
      <c r="Q45" s="96" t="s">
        <v>123</v>
      </c>
      <c r="R45" s="97" t="s">
        <v>109</v>
      </c>
      <c r="S45" s="104" t="s">
        <v>356</v>
      </c>
      <c r="T45" s="105">
        <v>11</v>
      </c>
      <c r="U45" s="100"/>
      <c r="V45" s="100">
        <v>660</v>
      </c>
      <c r="W45" s="101">
        <v>52</v>
      </c>
      <c r="X45" s="106">
        <v>7</v>
      </c>
      <c r="Y45" s="93">
        <v>1</v>
      </c>
    </row>
    <row r="46" spans="1:25" ht="16.5" customHeight="1">
      <c r="A46" s="93">
        <v>6</v>
      </c>
      <c r="B46" s="94">
        <v>10</v>
      </c>
      <c r="C46" s="108">
        <v>41</v>
      </c>
      <c r="D46" s="96" t="s">
        <v>123</v>
      </c>
      <c r="E46" s="109" t="s">
        <v>7</v>
      </c>
      <c r="F46" s="110" t="s">
        <v>361</v>
      </c>
      <c r="G46" s="111">
        <v>9</v>
      </c>
      <c r="H46" s="112">
        <v>400</v>
      </c>
      <c r="I46" s="112"/>
      <c r="J46" s="113">
        <v>52</v>
      </c>
      <c r="K46" s="114">
        <v>0</v>
      </c>
      <c r="L46" s="115">
        <v>-6</v>
      </c>
      <c r="M46" s="31"/>
      <c r="N46" s="115">
        <v>0</v>
      </c>
      <c r="O46" s="116">
        <v>6</v>
      </c>
      <c r="P46" s="95">
        <v>31</v>
      </c>
      <c r="Q46" s="103" t="s">
        <v>123</v>
      </c>
      <c r="R46" s="97" t="s">
        <v>103</v>
      </c>
      <c r="S46" s="107" t="s">
        <v>277</v>
      </c>
      <c r="T46" s="105">
        <v>10</v>
      </c>
      <c r="U46" s="100"/>
      <c r="V46" s="100">
        <v>630</v>
      </c>
      <c r="W46" s="101">
        <v>11</v>
      </c>
      <c r="X46" s="106">
        <v>4</v>
      </c>
      <c r="Y46" s="115">
        <v>0</v>
      </c>
    </row>
    <row r="47" spans="1:25" ht="16.5" customHeight="1">
      <c r="A47" s="93">
        <v>-2</v>
      </c>
      <c r="B47" s="94">
        <v>3</v>
      </c>
      <c r="C47" s="95">
        <v>51</v>
      </c>
      <c r="D47" s="103" t="s">
        <v>128</v>
      </c>
      <c r="E47" s="109" t="s">
        <v>93</v>
      </c>
      <c r="F47" s="109" t="s">
        <v>183</v>
      </c>
      <c r="G47" s="99">
        <v>8</v>
      </c>
      <c r="H47" s="100">
        <v>120</v>
      </c>
      <c r="I47" s="100"/>
      <c r="J47" s="101">
        <v>42</v>
      </c>
      <c r="K47" s="102">
        <v>7</v>
      </c>
      <c r="L47" s="93">
        <v>2</v>
      </c>
      <c r="M47" s="23"/>
      <c r="N47" s="93">
        <v>1</v>
      </c>
      <c r="O47" s="94">
        <v>8</v>
      </c>
      <c r="P47" s="95">
        <v>12</v>
      </c>
      <c r="Q47" s="103" t="s">
        <v>123</v>
      </c>
      <c r="R47" s="109" t="s">
        <v>109</v>
      </c>
      <c r="S47" s="117" t="s">
        <v>356</v>
      </c>
      <c r="T47" s="105">
        <v>9</v>
      </c>
      <c r="U47" s="100"/>
      <c r="V47" s="100">
        <v>600</v>
      </c>
      <c r="W47" s="101">
        <v>32</v>
      </c>
      <c r="X47" s="106">
        <v>2</v>
      </c>
      <c r="Y47" s="93">
        <v>-1</v>
      </c>
    </row>
    <row r="48" spans="1:25" ht="16.5" customHeight="1">
      <c r="A48" s="93">
        <v>-2</v>
      </c>
      <c r="B48" s="94">
        <v>3</v>
      </c>
      <c r="C48" s="95">
        <v>23</v>
      </c>
      <c r="D48" s="96" t="s">
        <v>128</v>
      </c>
      <c r="E48" s="97" t="s">
        <v>93</v>
      </c>
      <c r="F48" s="97" t="s">
        <v>183</v>
      </c>
      <c r="G48" s="99">
        <v>8</v>
      </c>
      <c r="H48" s="100">
        <v>120</v>
      </c>
      <c r="I48" s="100"/>
      <c r="J48" s="101">
        <v>62</v>
      </c>
      <c r="K48" s="102">
        <v>7</v>
      </c>
      <c r="L48" s="93">
        <v>2</v>
      </c>
      <c r="M48" s="23"/>
      <c r="N48" s="93">
        <v>-1</v>
      </c>
      <c r="O48" s="94">
        <v>3</v>
      </c>
      <c r="P48" s="95">
        <v>51</v>
      </c>
      <c r="Q48" s="96" t="s">
        <v>123</v>
      </c>
      <c r="R48" s="97" t="s">
        <v>109</v>
      </c>
      <c r="S48" s="104" t="s">
        <v>356</v>
      </c>
      <c r="T48" s="105">
        <v>11</v>
      </c>
      <c r="U48" s="100"/>
      <c r="V48" s="100">
        <v>660</v>
      </c>
      <c r="W48" s="101">
        <v>42</v>
      </c>
      <c r="X48" s="106">
        <v>7</v>
      </c>
      <c r="Y48" s="93">
        <v>1</v>
      </c>
    </row>
    <row r="49" spans="1:25" ht="16.5" customHeight="1">
      <c r="A49" s="93">
        <v>0</v>
      </c>
      <c r="B49" s="94">
        <v>6</v>
      </c>
      <c r="C49" s="95">
        <v>12</v>
      </c>
      <c r="D49" s="96" t="s">
        <v>128</v>
      </c>
      <c r="E49" s="97" t="s">
        <v>93</v>
      </c>
      <c r="F49" s="97" t="s">
        <v>360</v>
      </c>
      <c r="G49" s="99">
        <v>10</v>
      </c>
      <c r="H49" s="100">
        <v>180</v>
      </c>
      <c r="I49" s="100"/>
      <c r="J49" s="101">
        <v>32</v>
      </c>
      <c r="K49" s="102">
        <v>4</v>
      </c>
      <c r="L49" s="93">
        <v>0</v>
      </c>
      <c r="M49" s="23"/>
      <c r="N49" s="93">
        <v>4</v>
      </c>
      <c r="O49" s="94">
        <v>10</v>
      </c>
      <c r="P49" s="95">
        <v>23</v>
      </c>
      <c r="Q49" s="103" t="s">
        <v>315</v>
      </c>
      <c r="R49" s="97" t="s">
        <v>93</v>
      </c>
      <c r="S49" s="107" t="s">
        <v>181</v>
      </c>
      <c r="T49" s="105">
        <v>7</v>
      </c>
      <c r="U49" s="100"/>
      <c r="V49" s="100">
        <v>500</v>
      </c>
      <c r="W49" s="101">
        <v>62</v>
      </c>
      <c r="X49" s="106">
        <v>0</v>
      </c>
      <c r="Y49" s="93">
        <v>-4</v>
      </c>
    </row>
    <row r="50" spans="1:25" s="26" customFormat="1" ht="9.75" customHeight="1">
      <c r="A50" s="24"/>
      <c r="B50" s="24"/>
      <c r="C50" s="32"/>
      <c r="D50" s="24"/>
      <c r="E50" s="24"/>
      <c r="F50" s="24"/>
      <c r="G50" s="24"/>
      <c r="H50" s="24"/>
      <c r="I50" s="24"/>
      <c r="J50" s="32"/>
      <c r="K50" s="24"/>
      <c r="L50" s="24"/>
      <c r="M50" s="30"/>
      <c r="N50" s="24"/>
      <c r="O50" s="24"/>
      <c r="P50" s="32"/>
      <c r="Q50" s="24"/>
      <c r="R50" s="24"/>
      <c r="S50" s="24"/>
      <c r="T50" s="24"/>
      <c r="U50" s="24"/>
      <c r="V50" s="24"/>
      <c r="W50" s="32"/>
      <c r="X50" s="24"/>
      <c r="Y50" s="24"/>
    </row>
    <row r="51" spans="1:25" s="26" customFormat="1" ht="15">
      <c r="A51" s="122"/>
      <c r="B51" s="123" t="s">
        <v>53</v>
      </c>
      <c r="C51" s="124"/>
      <c r="D51" s="123"/>
      <c r="E51" s="125">
        <v>21</v>
      </c>
      <c r="F51" s="125"/>
      <c r="G51" s="126"/>
      <c r="H51" s="127" t="s">
        <v>55</v>
      </c>
      <c r="I51" s="127"/>
      <c r="J51" s="128" t="s">
        <v>56</v>
      </c>
      <c r="K51" s="128"/>
      <c r="L51" s="22"/>
      <c r="M51" s="23">
        <v>150</v>
      </c>
      <c r="N51" s="122"/>
      <c r="O51" s="123" t="s">
        <v>53</v>
      </c>
      <c r="P51" s="124"/>
      <c r="Q51" s="123"/>
      <c r="R51" s="125">
        <v>22</v>
      </c>
      <c r="S51" s="125"/>
      <c r="T51" s="126"/>
      <c r="U51" s="127" t="s">
        <v>55</v>
      </c>
      <c r="V51" s="127"/>
      <c r="W51" s="128" t="s">
        <v>58</v>
      </c>
      <c r="X51" s="128"/>
      <c r="Y51" s="22"/>
    </row>
    <row r="52" spans="1:25" s="26" customFormat="1" ht="12.75">
      <c r="A52" s="129"/>
      <c r="B52" s="129"/>
      <c r="C52" s="130"/>
      <c r="D52" s="131"/>
      <c r="E52" s="131"/>
      <c r="F52" s="131"/>
      <c r="G52" s="131"/>
      <c r="H52" s="132" t="s">
        <v>59</v>
      </c>
      <c r="I52" s="132"/>
      <c r="J52" s="128" t="s">
        <v>61</v>
      </c>
      <c r="K52" s="128"/>
      <c r="L52" s="22"/>
      <c r="M52" s="23">
        <v>150</v>
      </c>
      <c r="N52" s="129"/>
      <c r="O52" s="129"/>
      <c r="P52" s="130"/>
      <c r="Q52" s="131"/>
      <c r="R52" s="131"/>
      <c r="S52" s="131"/>
      <c r="T52" s="131"/>
      <c r="U52" s="132" t="s">
        <v>59</v>
      </c>
      <c r="V52" s="132"/>
      <c r="W52" s="128" t="s">
        <v>141</v>
      </c>
      <c r="X52" s="128"/>
      <c r="Y52" s="22"/>
    </row>
    <row r="53" spans="1:25" s="26" customFormat="1" ht="4.5" customHeight="1">
      <c r="A53" s="133"/>
      <c r="B53" s="134"/>
      <c r="C53" s="135"/>
      <c r="D53" s="136"/>
      <c r="E53" s="137"/>
      <c r="F53" s="137"/>
      <c r="G53" s="138"/>
      <c r="H53" s="139"/>
      <c r="I53" s="139"/>
      <c r="J53" s="135"/>
      <c r="K53" s="134"/>
      <c r="L53" s="140"/>
      <c r="M53" s="23"/>
      <c r="N53" s="133"/>
      <c r="O53" s="134"/>
      <c r="P53" s="135"/>
      <c r="Q53" s="136"/>
      <c r="R53" s="137"/>
      <c r="S53" s="137"/>
      <c r="T53" s="138"/>
      <c r="U53" s="139"/>
      <c r="V53" s="139"/>
      <c r="W53" s="141"/>
      <c r="X53" s="139"/>
      <c r="Y53" s="140"/>
    </row>
    <row r="54" spans="1:25" s="26" customFormat="1" ht="12.75" customHeight="1">
      <c r="A54" s="142" t="str">
        <f>$A$4</f>
        <v>4 тур</v>
      </c>
      <c r="B54" s="143"/>
      <c r="C54" s="144"/>
      <c r="D54" s="145"/>
      <c r="E54" s="25" t="s">
        <v>63</v>
      </c>
      <c r="F54" s="146" t="s">
        <v>796</v>
      </c>
      <c r="H54" s="147"/>
      <c r="I54" s="148"/>
      <c r="J54" s="28"/>
      <c r="K54" s="60"/>
      <c r="L54" s="61"/>
      <c r="M54" s="149"/>
      <c r="N54" s="142" t="str">
        <f>$A$4</f>
        <v>4 тур</v>
      </c>
      <c r="O54" s="143"/>
      <c r="P54" s="144"/>
      <c r="Q54" s="145"/>
      <c r="R54" s="25" t="s">
        <v>63</v>
      </c>
      <c r="S54" s="146" t="s">
        <v>99</v>
      </c>
      <c r="U54" s="147"/>
      <c r="V54" s="148"/>
      <c r="W54" s="28"/>
      <c r="X54" s="60"/>
      <c r="Y54" s="61"/>
    </row>
    <row r="55" spans="1:25" s="26" customFormat="1" ht="12.75" customHeight="1">
      <c r="A55" s="150"/>
      <c r="B55" s="143"/>
      <c r="C55" s="144"/>
      <c r="D55" s="145"/>
      <c r="E55" s="27" t="s">
        <v>66</v>
      </c>
      <c r="F55" s="146" t="s">
        <v>150</v>
      </c>
      <c r="H55" s="151"/>
      <c r="I55" s="148"/>
      <c r="J55" s="29"/>
      <c r="K55" s="62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9.1</v>
      </c>
      <c r="L55" s="63"/>
      <c r="M55" s="149"/>
      <c r="N55" s="150"/>
      <c r="O55" s="143"/>
      <c r="P55" s="144"/>
      <c r="Q55" s="145"/>
      <c r="R55" s="27" t="s">
        <v>66</v>
      </c>
      <c r="S55" s="146" t="s">
        <v>782</v>
      </c>
      <c r="U55" s="151"/>
      <c r="V55" s="148"/>
      <c r="W55" s="29"/>
      <c r="X55" s="62">
        <f>IF(S54&amp;S55&amp;S56&amp;S57="","",(LEN(S54&amp;S55&amp;S56&amp;S57)-LEN(SUBSTITUTE(S54&amp;S55&amp;S56&amp;S57,"Т","")))*4+(LEN(S54&amp;S55&amp;S56&amp;S57)-LEN(SUBSTITUTE(S54&amp;S55&amp;S56&amp;S57,"К","")))*3+(LEN(S54&amp;S55&amp;S56&amp;S57)-LEN(SUBSTITUTE(S54&amp;S55&amp;S56&amp;S57,"Д","")))*2+(LEN(S54&amp;S55&amp;S56&amp;S57)-LEN(SUBSTITUTE(S54&amp;S55&amp;S56&amp;S57,"В","")))+0.1)</f>
        <v>15.1</v>
      </c>
      <c r="Y55" s="63"/>
    </row>
    <row r="56" spans="1:25" s="26" customFormat="1" ht="12.75" customHeight="1">
      <c r="A56" s="150"/>
      <c r="B56" s="143"/>
      <c r="C56" s="144"/>
      <c r="D56" s="145"/>
      <c r="E56" s="27" t="s">
        <v>69</v>
      </c>
      <c r="F56" s="146" t="s">
        <v>779</v>
      </c>
      <c r="H56" s="147"/>
      <c r="I56" s="148"/>
      <c r="J56" s="64">
        <f>IF(K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15.1</v>
      </c>
      <c r="K56" s="62" t="str">
        <f>IF(K55="","","+")</f>
        <v>+</v>
      </c>
      <c r="L56" s="65">
        <f>IF(K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12.1</v>
      </c>
      <c r="M56" s="149"/>
      <c r="N56" s="150"/>
      <c r="O56" s="143"/>
      <c r="P56" s="144"/>
      <c r="Q56" s="145"/>
      <c r="R56" s="27" t="s">
        <v>69</v>
      </c>
      <c r="S56" s="146" t="s">
        <v>797</v>
      </c>
      <c r="U56" s="147"/>
      <c r="V56" s="148"/>
      <c r="W56" s="64">
        <f>IF(X55="","",(LEN(O58&amp;O59&amp;O60&amp;O61)-LEN(SUBSTITUTE(O58&amp;O59&amp;O60&amp;O61,"Т","")))*4+(LEN(O58&amp;O59&amp;O60&amp;O61)-LEN(SUBSTITUTE(O58&amp;O59&amp;O60&amp;O61,"К","")))*3+(LEN(O58&amp;O59&amp;O60&amp;O61)-LEN(SUBSTITUTE(O58&amp;O59&amp;O60&amp;O61,"Д","")))*2+(LEN(O58&amp;O59&amp;O60&amp;O61)-LEN(SUBSTITUTE(O58&amp;O59&amp;O60&amp;O61,"В","")))+0.1)</f>
        <v>10.1</v>
      </c>
      <c r="X56" s="62" t="str">
        <f>IF(X55="","","+")</f>
        <v>+</v>
      </c>
      <c r="Y56" s="65">
        <f>IF(X55="","",(LEN(U58&amp;U59&amp;U60&amp;U61)-LEN(SUBSTITUTE(U58&amp;U59&amp;U60&amp;U61,"Т","")))*4+(LEN(U58&amp;U59&amp;U60&amp;U61)-LEN(SUBSTITUTE(U58&amp;U59&amp;U60&amp;U61,"К","")))*3+(LEN(U58&amp;U59&amp;U60&amp;U61)-LEN(SUBSTITUTE(U58&amp;U59&amp;U60&amp;U61,"Д","")))*2+(LEN(U58&amp;U59&amp;U60&amp;U61)-LEN(SUBSTITUTE(U58&amp;U59&amp;U60&amp;U61,"В","")))+0.1)</f>
        <v>2.1</v>
      </c>
    </row>
    <row r="57" spans="1:25" s="26" customFormat="1" ht="12.75" customHeight="1">
      <c r="A57" s="150"/>
      <c r="B57" s="143"/>
      <c r="C57" s="144"/>
      <c r="D57" s="145"/>
      <c r="E57" s="25" t="s">
        <v>72</v>
      </c>
      <c r="F57" s="146" t="s">
        <v>618</v>
      </c>
      <c r="H57" s="147"/>
      <c r="I57" s="148"/>
      <c r="J57" s="29"/>
      <c r="K57" s="62">
        <f>IF(K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4.1</v>
      </c>
      <c r="L57" s="63"/>
      <c r="M57" s="149"/>
      <c r="N57" s="150"/>
      <c r="O57" s="143"/>
      <c r="P57" s="144"/>
      <c r="Q57" s="145"/>
      <c r="R57" s="25" t="s">
        <v>72</v>
      </c>
      <c r="S57" s="146" t="s">
        <v>798</v>
      </c>
      <c r="U57" s="147"/>
      <c r="V57" s="148"/>
      <c r="W57" s="29"/>
      <c r="X57" s="62">
        <f>IF(X55="","",(LEN(S62&amp;S63&amp;S64&amp;S65)-LEN(SUBSTITUTE(S62&amp;S63&amp;S64&amp;S65,"Т","")))*4+(LEN(S62&amp;S63&amp;S64&amp;S65)-LEN(SUBSTITUTE(S62&amp;S63&amp;S64&amp;S65,"К","")))*3+(LEN(S62&amp;S63&amp;S64&amp;S65)-LEN(SUBSTITUTE(S62&amp;S63&amp;S64&amp;S65,"Д","")))*2+(LEN(S62&amp;S63&amp;S64&amp;S65)-LEN(SUBSTITUTE(S62&amp;S63&amp;S64&amp;S65,"В","")))+0.1)</f>
        <v>13.1</v>
      </c>
      <c r="Y57" s="63"/>
    </row>
    <row r="58" spans="1:25" s="26" customFormat="1" ht="12.75" customHeight="1">
      <c r="A58" s="66" t="s">
        <v>63</v>
      </c>
      <c r="B58" s="152" t="s">
        <v>763</v>
      </c>
      <c r="C58" s="144"/>
      <c r="D58" s="145"/>
      <c r="E58" s="153"/>
      <c r="F58" s="153"/>
      <c r="G58" s="25" t="s">
        <v>63</v>
      </c>
      <c r="H58" s="146" t="s">
        <v>64</v>
      </c>
      <c r="J58" s="147"/>
      <c r="K58" s="151"/>
      <c r="L58" s="154"/>
      <c r="M58" s="149"/>
      <c r="N58" s="66" t="s">
        <v>63</v>
      </c>
      <c r="O58" s="152" t="s">
        <v>585</v>
      </c>
      <c r="P58" s="144"/>
      <c r="Q58" s="145"/>
      <c r="R58" s="153"/>
      <c r="S58" s="153"/>
      <c r="T58" s="25" t="s">
        <v>63</v>
      </c>
      <c r="U58" s="146" t="s">
        <v>324</v>
      </c>
      <c r="W58" s="147"/>
      <c r="X58" s="151"/>
      <c r="Y58" s="154"/>
    </row>
    <row r="59" spans="1:25" s="26" customFormat="1" ht="12.75" customHeight="1">
      <c r="A59" s="67" t="s">
        <v>66</v>
      </c>
      <c r="B59" s="152" t="s">
        <v>799</v>
      </c>
      <c r="C59" s="155"/>
      <c r="D59" s="145"/>
      <c r="E59" s="153"/>
      <c r="F59" s="153"/>
      <c r="G59" s="27" t="s">
        <v>66</v>
      </c>
      <c r="H59" s="146" t="s">
        <v>173</v>
      </c>
      <c r="J59" s="147"/>
      <c r="K59" s="151"/>
      <c r="L59" s="154"/>
      <c r="M59" s="149"/>
      <c r="N59" s="67" t="s">
        <v>66</v>
      </c>
      <c r="O59" s="152" t="s">
        <v>800</v>
      </c>
      <c r="P59" s="155"/>
      <c r="Q59" s="145"/>
      <c r="R59" s="153"/>
      <c r="S59" s="153"/>
      <c r="T59" s="27" t="s">
        <v>66</v>
      </c>
      <c r="U59" s="146" t="s">
        <v>377</v>
      </c>
      <c r="W59" s="147"/>
      <c r="X59" s="151"/>
      <c r="Y59" s="154"/>
    </row>
    <row r="60" spans="1:25" s="26" customFormat="1" ht="12.75" customHeight="1">
      <c r="A60" s="67" t="s">
        <v>69</v>
      </c>
      <c r="B60" s="152" t="s">
        <v>642</v>
      </c>
      <c r="C60" s="144"/>
      <c r="D60" s="145"/>
      <c r="E60" s="153"/>
      <c r="F60" s="153"/>
      <c r="G60" s="27" t="s">
        <v>69</v>
      </c>
      <c r="H60" s="146" t="s">
        <v>801</v>
      </c>
      <c r="J60" s="147"/>
      <c r="K60" s="147"/>
      <c r="L60" s="154"/>
      <c r="M60" s="149"/>
      <c r="N60" s="67" t="s">
        <v>69</v>
      </c>
      <c r="O60" s="152" t="s">
        <v>426</v>
      </c>
      <c r="P60" s="144"/>
      <c r="Q60" s="145"/>
      <c r="R60" s="153"/>
      <c r="S60" s="153"/>
      <c r="T60" s="27" t="s">
        <v>69</v>
      </c>
      <c r="U60" s="161" t="s">
        <v>802</v>
      </c>
      <c r="W60" s="147"/>
      <c r="X60" s="147"/>
      <c r="Y60" s="154"/>
    </row>
    <row r="61" spans="1:25" s="26" customFormat="1" ht="12.75" customHeight="1">
      <c r="A61" s="66" t="s">
        <v>72</v>
      </c>
      <c r="B61" s="152" t="s">
        <v>204</v>
      </c>
      <c r="C61" s="155"/>
      <c r="D61" s="145"/>
      <c r="E61" s="153"/>
      <c r="F61" s="153"/>
      <c r="G61" s="25" t="s">
        <v>72</v>
      </c>
      <c r="H61" s="146" t="s">
        <v>803</v>
      </c>
      <c r="J61" s="147"/>
      <c r="K61" s="68" t="s">
        <v>89</v>
      </c>
      <c r="L61" s="154"/>
      <c r="M61" s="149"/>
      <c r="N61" s="66" t="s">
        <v>72</v>
      </c>
      <c r="O61" s="152" t="s">
        <v>804</v>
      </c>
      <c r="P61" s="155"/>
      <c r="Q61" s="145"/>
      <c r="R61" s="153"/>
      <c r="S61" s="153"/>
      <c r="T61" s="25" t="s">
        <v>72</v>
      </c>
      <c r="U61" s="161" t="s">
        <v>744</v>
      </c>
      <c r="W61" s="147"/>
      <c r="X61" s="68" t="s">
        <v>89</v>
      </c>
      <c r="Y61" s="154"/>
    </row>
    <row r="62" spans="1:25" s="26" customFormat="1" ht="12.75" customHeight="1">
      <c r="A62" s="157"/>
      <c r="B62" s="155"/>
      <c r="C62" s="155"/>
      <c r="D62" s="145"/>
      <c r="E62" s="25" t="s">
        <v>63</v>
      </c>
      <c r="F62" s="146" t="s">
        <v>805</v>
      </c>
      <c r="H62" s="147"/>
      <c r="I62" s="158"/>
      <c r="J62" s="69" t="s">
        <v>93</v>
      </c>
      <c r="K62" s="159" t="s">
        <v>806</v>
      </c>
      <c r="L62" s="154"/>
      <c r="M62" s="149"/>
      <c r="N62" s="157"/>
      <c r="O62" s="155"/>
      <c r="P62" s="155"/>
      <c r="Q62" s="145"/>
      <c r="R62" s="25" t="s">
        <v>63</v>
      </c>
      <c r="S62" s="146" t="s">
        <v>807</v>
      </c>
      <c r="U62" s="147"/>
      <c r="V62" s="158"/>
      <c r="W62" s="69" t="s">
        <v>93</v>
      </c>
      <c r="X62" s="159" t="s">
        <v>808</v>
      </c>
      <c r="Y62" s="154"/>
    </row>
    <row r="63" spans="1:25" s="26" customFormat="1" ht="12.75" customHeight="1">
      <c r="A63" s="150"/>
      <c r="B63" s="70" t="s">
        <v>97</v>
      </c>
      <c r="C63" s="144"/>
      <c r="D63" s="145"/>
      <c r="E63" s="27" t="s">
        <v>66</v>
      </c>
      <c r="F63" s="161" t="s">
        <v>393</v>
      </c>
      <c r="H63" s="147"/>
      <c r="I63" s="148"/>
      <c r="J63" s="69" t="s">
        <v>7</v>
      </c>
      <c r="K63" s="160" t="s">
        <v>806</v>
      </c>
      <c r="L63" s="154"/>
      <c r="M63" s="149"/>
      <c r="N63" s="150"/>
      <c r="O63" s="70" t="s">
        <v>97</v>
      </c>
      <c r="P63" s="144"/>
      <c r="Q63" s="145"/>
      <c r="R63" s="27" t="s">
        <v>66</v>
      </c>
      <c r="S63" s="146" t="s">
        <v>809</v>
      </c>
      <c r="U63" s="147"/>
      <c r="V63" s="148"/>
      <c r="W63" s="69" t="s">
        <v>7</v>
      </c>
      <c r="X63" s="160" t="s">
        <v>808</v>
      </c>
      <c r="Y63" s="154"/>
    </row>
    <row r="64" spans="1:25" s="26" customFormat="1" ht="12.75" customHeight="1">
      <c r="A64" s="150"/>
      <c r="B64" s="70" t="s">
        <v>810</v>
      </c>
      <c r="C64" s="144"/>
      <c r="D64" s="145"/>
      <c r="E64" s="27" t="s">
        <v>69</v>
      </c>
      <c r="F64" s="161" t="s">
        <v>393</v>
      </c>
      <c r="H64" s="151"/>
      <c r="I64" s="148"/>
      <c r="J64" s="69" t="s">
        <v>103</v>
      </c>
      <c r="K64" s="160" t="s">
        <v>811</v>
      </c>
      <c r="L64" s="154"/>
      <c r="M64" s="149"/>
      <c r="N64" s="150"/>
      <c r="O64" s="70" t="s">
        <v>812</v>
      </c>
      <c r="P64" s="144"/>
      <c r="Q64" s="145"/>
      <c r="R64" s="27" t="s">
        <v>69</v>
      </c>
      <c r="S64" s="146" t="s">
        <v>60</v>
      </c>
      <c r="U64" s="151"/>
      <c r="V64" s="148"/>
      <c r="W64" s="69" t="s">
        <v>103</v>
      </c>
      <c r="X64" s="160" t="s">
        <v>813</v>
      </c>
      <c r="Y64" s="154"/>
    </row>
    <row r="65" spans="1:25" s="26" customFormat="1" ht="12.75" customHeight="1">
      <c r="A65" s="162"/>
      <c r="B65" s="163"/>
      <c r="C65" s="163"/>
      <c r="D65" s="145"/>
      <c r="E65" s="25" t="s">
        <v>72</v>
      </c>
      <c r="F65" s="146" t="s">
        <v>420</v>
      </c>
      <c r="H65" s="163"/>
      <c r="I65" s="163"/>
      <c r="J65" s="71" t="s">
        <v>109</v>
      </c>
      <c r="K65" s="160" t="s">
        <v>811</v>
      </c>
      <c r="L65" s="164"/>
      <c r="M65" s="165"/>
      <c r="N65" s="162"/>
      <c r="O65" s="163"/>
      <c r="P65" s="163"/>
      <c r="Q65" s="145"/>
      <c r="R65" s="25" t="s">
        <v>72</v>
      </c>
      <c r="S65" s="146" t="s">
        <v>814</v>
      </c>
      <c r="U65" s="163"/>
      <c r="V65" s="163"/>
      <c r="W65" s="71" t="s">
        <v>109</v>
      </c>
      <c r="X65" s="160" t="s">
        <v>813</v>
      </c>
      <c r="Y65" s="164"/>
    </row>
    <row r="66" spans="1:25" ht="4.5" customHeight="1">
      <c r="A66" s="72"/>
      <c r="B66" s="73"/>
      <c r="C66" s="74"/>
      <c r="D66" s="75"/>
      <c r="E66" s="76"/>
      <c r="F66" s="76"/>
      <c r="G66" s="77"/>
      <c r="H66" s="78"/>
      <c r="I66" s="78"/>
      <c r="J66" s="74"/>
      <c r="K66" s="73"/>
      <c r="L66" s="79"/>
      <c r="N66" s="72"/>
      <c r="O66" s="73"/>
      <c r="P66" s="74"/>
      <c r="Q66" s="75"/>
      <c r="R66" s="76"/>
      <c r="S66" s="76"/>
      <c r="T66" s="77"/>
      <c r="U66" s="78"/>
      <c r="V66" s="78"/>
      <c r="W66" s="74"/>
      <c r="X66" s="73"/>
      <c r="Y66" s="79"/>
    </row>
    <row r="67" spans="1:25" ht="12.75" customHeight="1">
      <c r="A67" s="80"/>
      <c r="B67" s="80" t="s">
        <v>111</v>
      </c>
      <c r="C67" s="81"/>
      <c r="D67" s="82" t="s">
        <v>112</v>
      </c>
      <c r="E67" s="82" t="s">
        <v>113</v>
      </c>
      <c r="F67" s="83" t="s">
        <v>114</v>
      </c>
      <c r="G67" s="82" t="s">
        <v>115</v>
      </c>
      <c r="H67" s="84" t="s">
        <v>116</v>
      </c>
      <c r="I67" s="85"/>
      <c r="J67" s="81" t="s">
        <v>117</v>
      </c>
      <c r="K67" s="82" t="s">
        <v>111</v>
      </c>
      <c r="L67" s="80" t="s">
        <v>118</v>
      </c>
      <c r="M67" s="23">
        <v>150</v>
      </c>
      <c r="N67" s="80"/>
      <c r="O67" s="80" t="s">
        <v>111</v>
      </c>
      <c r="P67" s="81"/>
      <c r="Q67" s="82" t="s">
        <v>112</v>
      </c>
      <c r="R67" s="82" t="s">
        <v>113</v>
      </c>
      <c r="S67" s="83" t="s">
        <v>114</v>
      </c>
      <c r="T67" s="82" t="s">
        <v>115</v>
      </c>
      <c r="U67" s="84" t="s">
        <v>116</v>
      </c>
      <c r="V67" s="85"/>
      <c r="W67" s="81" t="s">
        <v>117</v>
      </c>
      <c r="X67" s="82" t="s">
        <v>111</v>
      </c>
      <c r="Y67" s="80" t="s">
        <v>118</v>
      </c>
    </row>
    <row r="68" spans="1:25" ht="12.75">
      <c r="A68" s="86" t="s">
        <v>118</v>
      </c>
      <c r="B68" s="87" t="s">
        <v>119</v>
      </c>
      <c r="C68" s="88" t="s">
        <v>120</v>
      </c>
      <c r="D68" s="89" t="s">
        <v>121</v>
      </c>
      <c r="E68" s="89" t="s">
        <v>122</v>
      </c>
      <c r="F68" s="89"/>
      <c r="G68" s="89"/>
      <c r="H68" s="90" t="s">
        <v>120</v>
      </c>
      <c r="I68" s="90" t="s">
        <v>117</v>
      </c>
      <c r="J68" s="91"/>
      <c r="K68" s="86" t="s">
        <v>119</v>
      </c>
      <c r="L68" s="86"/>
      <c r="M68" s="23">
        <v>150</v>
      </c>
      <c r="N68" s="86" t="s">
        <v>118</v>
      </c>
      <c r="O68" s="86" t="s">
        <v>119</v>
      </c>
      <c r="P68" s="91" t="s">
        <v>120</v>
      </c>
      <c r="Q68" s="92" t="s">
        <v>121</v>
      </c>
      <c r="R68" s="92" t="s">
        <v>122</v>
      </c>
      <c r="S68" s="92"/>
      <c r="T68" s="92"/>
      <c r="U68" s="90" t="s">
        <v>120</v>
      </c>
      <c r="V68" s="90" t="s">
        <v>117</v>
      </c>
      <c r="W68" s="91"/>
      <c r="X68" s="86" t="s">
        <v>119</v>
      </c>
      <c r="Y68" s="86"/>
    </row>
    <row r="69" spans="1:25" ht="16.5" customHeight="1">
      <c r="A69" s="93">
        <v>0</v>
      </c>
      <c r="B69" s="94">
        <v>5</v>
      </c>
      <c r="C69" s="95">
        <v>41</v>
      </c>
      <c r="D69" s="96" t="s">
        <v>815</v>
      </c>
      <c r="E69" s="97" t="s">
        <v>109</v>
      </c>
      <c r="F69" s="97" t="s">
        <v>183</v>
      </c>
      <c r="G69" s="99">
        <v>12</v>
      </c>
      <c r="H69" s="100"/>
      <c r="I69" s="100">
        <v>480</v>
      </c>
      <c r="J69" s="101">
        <v>52</v>
      </c>
      <c r="K69" s="102">
        <v>5</v>
      </c>
      <c r="L69" s="93">
        <v>0</v>
      </c>
      <c r="M69" s="23"/>
      <c r="N69" s="93">
        <v>6</v>
      </c>
      <c r="O69" s="94">
        <v>7</v>
      </c>
      <c r="P69" s="95">
        <v>41</v>
      </c>
      <c r="Q69" s="103" t="s">
        <v>123</v>
      </c>
      <c r="R69" s="97" t="s">
        <v>93</v>
      </c>
      <c r="S69" s="107" t="s">
        <v>361</v>
      </c>
      <c r="T69" s="105">
        <v>9</v>
      </c>
      <c r="U69" s="100">
        <v>400</v>
      </c>
      <c r="V69" s="100"/>
      <c r="W69" s="101">
        <v>52</v>
      </c>
      <c r="X69" s="106">
        <v>3</v>
      </c>
      <c r="Y69" s="93">
        <v>-6</v>
      </c>
    </row>
    <row r="70" spans="1:25" ht="16.5" customHeight="1">
      <c r="A70" s="93">
        <v>0</v>
      </c>
      <c r="B70" s="94">
        <v>5</v>
      </c>
      <c r="C70" s="95">
        <v>23</v>
      </c>
      <c r="D70" s="96" t="s">
        <v>815</v>
      </c>
      <c r="E70" s="97" t="s">
        <v>109</v>
      </c>
      <c r="F70" s="97" t="s">
        <v>183</v>
      </c>
      <c r="G70" s="99">
        <v>12</v>
      </c>
      <c r="H70" s="100"/>
      <c r="I70" s="100">
        <v>480</v>
      </c>
      <c r="J70" s="101">
        <v>62</v>
      </c>
      <c r="K70" s="102">
        <v>5</v>
      </c>
      <c r="L70" s="93">
        <v>0</v>
      </c>
      <c r="M70" s="23"/>
      <c r="N70" s="93">
        <v>9</v>
      </c>
      <c r="O70" s="94">
        <v>10</v>
      </c>
      <c r="P70" s="95">
        <v>23</v>
      </c>
      <c r="Q70" s="96" t="s">
        <v>133</v>
      </c>
      <c r="R70" s="97" t="s">
        <v>93</v>
      </c>
      <c r="S70" s="104" t="s">
        <v>816</v>
      </c>
      <c r="T70" s="105">
        <v>9</v>
      </c>
      <c r="U70" s="100">
        <v>550</v>
      </c>
      <c r="V70" s="100"/>
      <c r="W70" s="101">
        <v>62</v>
      </c>
      <c r="X70" s="106">
        <v>0</v>
      </c>
      <c r="Y70" s="93">
        <v>-9</v>
      </c>
    </row>
    <row r="71" spans="1:25" ht="16.5" customHeight="1">
      <c r="A71" s="93">
        <v>0</v>
      </c>
      <c r="B71" s="94">
        <v>5</v>
      </c>
      <c r="C71" s="108">
        <v>61</v>
      </c>
      <c r="D71" s="96" t="s">
        <v>815</v>
      </c>
      <c r="E71" s="109" t="s">
        <v>109</v>
      </c>
      <c r="F71" s="109" t="s">
        <v>183</v>
      </c>
      <c r="G71" s="111">
        <v>12</v>
      </c>
      <c r="H71" s="112"/>
      <c r="I71" s="112">
        <v>480</v>
      </c>
      <c r="J71" s="113">
        <v>21</v>
      </c>
      <c r="K71" s="114">
        <v>5</v>
      </c>
      <c r="L71" s="115">
        <v>0</v>
      </c>
      <c r="M71" s="31"/>
      <c r="N71" s="115">
        <v>-6</v>
      </c>
      <c r="O71" s="116">
        <v>2</v>
      </c>
      <c r="P71" s="95">
        <v>51</v>
      </c>
      <c r="Q71" s="103" t="s">
        <v>123</v>
      </c>
      <c r="R71" s="97" t="s">
        <v>93</v>
      </c>
      <c r="S71" s="104" t="s">
        <v>816</v>
      </c>
      <c r="T71" s="105">
        <v>8</v>
      </c>
      <c r="U71" s="100"/>
      <c r="V71" s="100">
        <v>50</v>
      </c>
      <c r="W71" s="101">
        <v>42</v>
      </c>
      <c r="X71" s="106">
        <v>8</v>
      </c>
      <c r="Y71" s="115">
        <v>6</v>
      </c>
    </row>
    <row r="72" spans="1:25" ht="16.5" customHeight="1">
      <c r="A72" s="93">
        <v>0</v>
      </c>
      <c r="B72" s="94">
        <v>5</v>
      </c>
      <c r="C72" s="95">
        <v>31</v>
      </c>
      <c r="D72" s="103" t="s">
        <v>768</v>
      </c>
      <c r="E72" s="109" t="s">
        <v>109</v>
      </c>
      <c r="F72" s="109" t="s">
        <v>183</v>
      </c>
      <c r="G72" s="99">
        <v>12</v>
      </c>
      <c r="H72" s="100"/>
      <c r="I72" s="100">
        <v>480</v>
      </c>
      <c r="J72" s="101">
        <v>11</v>
      </c>
      <c r="K72" s="102">
        <v>5</v>
      </c>
      <c r="L72" s="93">
        <v>0</v>
      </c>
      <c r="M72" s="23"/>
      <c r="N72" s="93">
        <v>6</v>
      </c>
      <c r="O72" s="94">
        <v>7</v>
      </c>
      <c r="P72" s="95">
        <v>12</v>
      </c>
      <c r="Q72" s="103" t="s">
        <v>123</v>
      </c>
      <c r="R72" s="109" t="s">
        <v>93</v>
      </c>
      <c r="S72" s="121" t="s">
        <v>363</v>
      </c>
      <c r="T72" s="105">
        <v>9</v>
      </c>
      <c r="U72" s="100">
        <v>400</v>
      </c>
      <c r="V72" s="100"/>
      <c r="W72" s="101">
        <v>32</v>
      </c>
      <c r="X72" s="106">
        <v>3</v>
      </c>
      <c r="Y72" s="93">
        <v>-6</v>
      </c>
    </row>
    <row r="73" spans="1:25" ht="16.5" customHeight="1">
      <c r="A73" s="93">
        <v>0</v>
      </c>
      <c r="B73" s="94">
        <v>5</v>
      </c>
      <c r="C73" s="95">
        <v>51</v>
      </c>
      <c r="D73" s="96" t="s">
        <v>815</v>
      </c>
      <c r="E73" s="97" t="s">
        <v>109</v>
      </c>
      <c r="F73" s="97" t="s">
        <v>183</v>
      </c>
      <c r="G73" s="99">
        <v>12</v>
      </c>
      <c r="H73" s="100"/>
      <c r="I73" s="100">
        <v>480</v>
      </c>
      <c r="J73" s="101">
        <v>42</v>
      </c>
      <c r="K73" s="102">
        <v>5</v>
      </c>
      <c r="L73" s="93">
        <v>0</v>
      </c>
      <c r="M73" s="23"/>
      <c r="N73" s="93">
        <v>-6</v>
      </c>
      <c r="O73" s="94">
        <v>2</v>
      </c>
      <c r="P73" s="95">
        <v>61</v>
      </c>
      <c r="Q73" s="96" t="s">
        <v>123</v>
      </c>
      <c r="R73" s="97" t="s">
        <v>93</v>
      </c>
      <c r="S73" s="104" t="s">
        <v>817</v>
      </c>
      <c r="T73" s="105">
        <v>8</v>
      </c>
      <c r="U73" s="100"/>
      <c r="V73" s="100">
        <v>50</v>
      </c>
      <c r="W73" s="101">
        <v>21</v>
      </c>
      <c r="X73" s="106">
        <v>8</v>
      </c>
      <c r="Y73" s="93">
        <v>6</v>
      </c>
    </row>
    <row r="74" spans="1:25" ht="16.5" customHeight="1">
      <c r="A74" s="93">
        <v>0</v>
      </c>
      <c r="B74" s="94">
        <v>5</v>
      </c>
      <c r="C74" s="95">
        <v>12</v>
      </c>
      <c r="D74" s="96" t="s">
        <v>815</v>
      </c>
      <c r="E74" s="97" t="s">
        <v>109</v>
      </c>
      <c r="F74" s="97" t="s">
        <v>183</v>
      </c>
      <c r="G74" s="99">
        <v>12</v>
      </c>
      <c r="H74" s="100"/>
      <c r="I74" s="100">
        <v>480</v>
      </c>
      <c r="J74" s="101">
        <v>32</v>
      </c>
      <c r="K74" s="102">
        <v>5</v>
      </c>
      <c r="L74" s="93">
        <v>0</v>
      </c>
      <c r="M74" s="23"/>
      <c r="N74" s="93">
        <v>-6</v>
      </c>
      <c r="O74" s="94">
        <v>2</v>
      </c>
      <c r="P74" s="95">
        <v>31</v>
      </c>
      <c r="Q74" s="103" t="s">
        <v>123</v>
      </c>
      <c r="R74" s="97" t="s">
        <v>7</v>
      </c>
      <c r="S74" s="107" t="s">
        <v>357</v>
      </c>
      <c r="T74" s="105">
        <v>8</v>
      </c>
      <c r="U74" s="100"/>
      <c r="V74" s="100">
        <v>50</v>
      </c>
      <c r="W74" s="101">
        <v>11</v>
      </c>
      <c r="X74" s="106">
        <v>8</v>
      </c>
      <c r="Y74" s="93">
        <v>6</v>
      </c>
    </row>
    <row r="75" spans="1:25" s="26" customFormat="1" ht="30" customHeight="1">
      <c r="A75" s="24"/>
      <c r="B75" s="24"/>
      <c r="C75" s="32"/>
      <c r="D75" s="24"/>
      <c r="E75" s="24"/>
      <c r="F75" s="24"/>
      <c r="G75" s="24"/>
      <c r="H75" s="24"/>
      <c r="I75" s="24"/>
      <c r="J75" s="32"/>
      <c r="K75" s="24"/>
      <c r="L75" s="24"/>
      <c r="M75" s="30"/>
      <c r="N75" s="24"/>
      <c r="O75" s="24"/>
      <c r="P75" s="32"/>
      <c r="Q75" s="24"/>
      <c r="R75" s="24"/>
      <c r="S75" s="24"/>
      <c r="T75" s="24"/>
      <c r="U75" s="24"/>
      <c r="V75" s="24"/>
      <c r="W75" s="32"/>
      <c r="X75" s="24"/>
      <c r="Y75" s="24"/>
    </row>
    <row r="76" spans="1:25" s="26" customFormat="1" ht="15">
      <c r="A76" s="122"/>
      <c r="B76" s="123" t="s">
        <v>53</v>
      </c>
      <c r="C76" s="124"/>
      <c r="D76" s="123"/>
      <c r="E76" s="125">
        <v>23</v>
      </c>
      <c r="F76" s="125"/>
      <c r="G76" s="126"/>
      <c r="H76" s="127" t="s">
        <v>55</v>
      </c>
      <c r="I76" s="127"/>
      <c r="J76" s="128" t="s">
        <v>138</v>
      </c>
      <c r="K76" s="128"/>
      <c r="L76" s="22"/>
      <c r="M76" s="23">
        <v>150</v>
      </c>
      <c r="N76" s="122"/>
      <c r="O76" s="123" t="s">
        <v>53</v>
      </c>
      <c r="P76" s="124"/>
      <c r="Q76" s="123"/>
      <c r="R76" s="125">
        <v>24</v>
      </c>
      <c r="S76" s="125"/>
      <c r="T76" s="126"/>
      <c r="U76" s="127" t="s">
        <v>55</v>
      </c>
      <c r="V76" s="127"/>
      <c r="W76" s="128" t="s">
        <v>140</v>
      </c>
      <c r="X76" s="128"/>
      <c r="Y76" s="22"/>
    </row>
    <row r="77" spans="1:25" s="26" customFormat="1" ht="12.75">
      <c r="A77" s="129"/>
      <c r="B77" s="129"/>
      <c r="C77" s="130"/>
      <c r="D77" s="131"/>
      <c r="E77" s="131"/>
      <c r="F77" s="131"/>
      <c r="G77" s="131"/>
      <c r="H77" s="132" t="s">
        <v>59</v>
      </c>
      <c r="I77" s="132"/>
      <c r="J77" s="128" t="s">
        <v>142</v>
      </c>
      <c r="K77" s="128"/>
      <c r="L77" s="22"/>
      <c r="M77" s="23">
        <v>150</v>
      </c>
      <c r="N77" s="129"/>
      <c r="O77" s="129"/>
      <c r="P77" s="130"/>
      <c r="Q77" s="131"/>
      <c r="R77" s="131"/>
      <c r="S77" s="131"/>
      <c r="T77" s="131"/>
      <c r="U77" s="132" t="s">
        <v>59</v>
      </c>
      <c r="V77" s="132"/>
      <c r="W77" s="128" t="s">
        <v>60</v>
      </c>
      <c r="X77" s="128"/>
      <c r="Y77" s="22"/>
    </row>
    <row r="78" spans="1:25" s="26" customFormat="1" ht="4.5" customHeight="1">
      <c r="A78" s="133"/>
      <c r="B78" s="134"/>
      <c r="C78" s="135"/>
      <c r="D78" s="136"/>
      <c r="E78" s="137"/>
      <c r="F78" s="137"/>
      <c r="G78" s="138"/>
      <c r="H78" s="139"/>
      <c r="I78" s="139"/>
      <c r="J78" s="135"/>
      <c r="K78" s="134"/>
      <c r="L78" s="140"/>
      <c r="M78" s="23"/>
      <c r="N78" s="133"/>
      <c r="O78" s="134"/>
      <c r="P78" s="135"/>
      <c r="Q78" s="136"/>
      <c r="R78" s="137"/>
      <c r="S78" s="137"/>
      <c r="T78" s="138"/>
      <c r="U78" s="139"/>
      <c r="V78" s="139"/>
      <c r="W78" s="141"/>
      <c r="X78" s="139"/>
      <c r="Y78" s="140"/>
    </row>
    <row r="79" spans="1:25" s="26" customFormat="1" ht="12.75" customHeight="1">
      <c r="A79" s="142" t="str">
        <f>$A$4</f>
        <v>4 тур</v>
      </c>
      <c r="B79" s="143"/>
      <c r="C79" s="144"/>
      <c r="D79" s="145"/>
      <c r="E79" s="25" t="s">
        <v>63</v>
      </c>
      <c r="F79" s="146" t="s">
        <v>668</v>
      </c>
      <c r="H79" s="147"/>
      <c r="I79" s="148"/>
      <c r="J79" s="28"/>
      <c r="K79" s="60"/>
      <c r="L79" s="61"/>
      <c r="M79" s="149"/>
      <c r="N79" s="142" t="str">
        <f>$A$4</f>
        <v>4 тур</v>
      </c>
      <c r="O79" s="143"/>
      <c r="P79" s="144"/>
      <c r="Q79" s="145"/>
      <c r="R79" s="25" t="s">
        <v>63</v>
      </c>
      <c r="S79" s="146" t="s">
        <v>818</v>
      </c>
      <c r="U79" s="147"/>
      <c r="V79" s="148"/>
      <c r="W79" s="28"/>
      <c r="X79" s="60"/>
      <c r="Y79" s="61"/>
    </row>
    <row r="80" spans="1:25" s="26" customFormat="1" ht="12.75" customHeight="1">
      <c r="A80" s="150"/>
      <c r="B80" s="143"/>
      <c r="C80" s="144"/>
      <c r="D80" s="145"/>
      <c r="E80" s="27" t="s">
        <v>66</v>
      </c>
      <c r="F80" s="146" t="s">
        <v>819</v>
      </c>
      <c r="H80" s="151"/>
      <c r="I80" s="148"/>
      <c r="J80" s="29"/>
      <c r="K80" s="62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13.1</v>
      </c>
      <c r="L80" s="63"/>
      <c r="M80" s="149"/>
      <c r="N80" s="150"/>
      <c r="O80" s="143"/>
      <c r="P80" s="144"/>
      <c r="Q80" s="145"/>
      <c r="R80" s="27" t="s">
        <v>66</v>
      </c>
      <c r="S80" s="146" t="s">
        <v>820</v>
      </c>
      <c r="U80" s="151"/>
      <c r="V80" s="148"/>
      <c r="W80" s="29"/>
      <c r="X80" s="62">
        <f>IF(S79&amp;S80&amp;S81&amp;S82="","",(LEN(S79&amp;S80&amp;S81&amp;S82)-LEN(SUBSTITUTE(S79&amp;S80&amp;S81&amp;S82,"Т","")))*4+(LEN(S79&amp;S80&amp;S81&amp;S82)-LEN(SUBSTITUTE(S79&amp;S80&amp;S81&amp;S82,"К","")))*3+(LEN(S79&amp;S80&amp;S81&amp;S82)-LEN(SUBSTITUTE(S79&amp;S80&amp;S81&amp;S82,"Д","")))*2+(LEN(S79&amp;S80&amp;S81&amp;S82)-LEN(SUBSTITUTE(S79&amp;S80&amp;S81&amp;S82,"В","")))+0.1)</f>
        <v>8.1</v>
      </c>
      <c r="Y80" s="63"/>
    </row>
    <row r="81" spans="1:25" s="26" customFormat="1" ht="12.75" customHeight="1">
      <c r="A81" s="150"/>
      <c r="B81" s="143"/>
      <c r="C81" s="144"/>
      <c r="D81" s="145"/>
      <c r="E81" s="27" t="s">
        <v>69</v>
      </c>
      <c r="F81" s="146" t="s">
        <v>821</v>
      </c>
      <c r="H81" s="147"/>
      <c r="I81" s="148"/>
      <c r="J81" s="64">
        <f>IF(K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8.1</v>
      </c>
      <c r="K81" s="62" t="str">
        <f>IF(K80="","","+")</f>
        <v>+</v>
      </c>
      <c r="L81" s="65">
        <f>IF(K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8.1</v>
      </c>
      <c r="M81" s="149"/>
      <c r="N81" s="150"/>
      <c r="O81" s="143"/>
      <c r="P81" s="144"/>
      <c r="Q81" s="145"/>
      <c r="R81" s="27" t="s">
        <v>69</v>
      </c>
      <c r="S81" s="146" t="s">
        <v>324</v>
      </c>
      <c r="U81" s="147"/>
      <c r="V81" s="148"/>
      <c r="W81" s="64">
        <f>IF(X80="","",(LEN(O83&amp;O84&amp;O85&amp;O86)-LEN(SUBSTITUTE(O83&amp;O84&amp;O85&amp;O86,"Т","")))*4+(LEN(O83&amp;O84&amp;O85&amp;O86)-LEN(SUBSTITUTE(O83&amp;O84&amp;O85&amp;O86,"К","")))*3+(LEN(O83&amp;O84&amp;O85&amp;O86)-LEN(SUBSTITUTE(O83&amp;O84&amp;O85&amp;O86,"Д","")))*2+(LEN(O83&amp;O84&amp;O85&amp;O86)-LEN(SUBSTITUTE(O83&amp;O84&amp;O85&amp;O86,"В","")))+0.1)</f>
        <v>7.1</v>
      </c>
      <c r="X81" s="62" t="str">
        <f>IF(X80="","","+")</f>
        <v>+</v>
      </c>
      <c r="Y81" s="65">
        <f>IF(X80="","",(LEN(U83&amp;U84&amp;U85&amp;U86)-LEN(SUBSTITUTE(U83&amp;U84&amp;U85&amp;U86,"Т","")))*4+(LEN(U83&amp;U84&amp;U85&amp;U86)-LEN(SUBSTITUTE(U83&amp;U84&amp;U85&amp;U86,"К","")))*3+(LEN(U83&amp;U84&amp;U85&amp;U86)-LEN(SUBSTITUTE(U83&amp;U84&amp;U85&amp;U86,"Д","")))*2+(LEN(U83&amp;U84&amp;U85&amp;U86)-LEN(SUBSTITUTE(U83&amp;U84&amp;U85&amp;U86,"В","")))+0.1)</f>
        <v>13.1</v>
      </c>
    </row>
    <row r="82" spans="1:25" s="26" customFormat="1" ht="12.75" customHeight="1">
      <c r="A82" s="150"/>
      <c r="B82" s="143"/>
      <c r="C82" s="144"/>
      <c r="D82" s="145"/>
      <c r="E82" s="25" t="s">
        <v>72</v>
      </c>
      <c r="F82" s="146" t="s">
        <v>256</v>
      </c>
      <c r="H82" s="147"/>
      <c r="I82" s="148"/>
      <c r="J82" s="29"/>
      <c r="K82" s="62">
        <f>IF(K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11.1</v>
      </c>
      <c r="L82" s="63"/>
      <c r="M82" s="149"/>
      <c r="N82" s="150"/>
      <c r="O82" s="143"/>
      <c r="P82" s="144"/>
      <c r="Q82" s="145"/>
      <c r="R82" s="25" t="s">
        <v>72</v>
      </c>
      <c r="S82" s="146" t="s">
        <v>822</v>
      </c>
      <c r="U82" s="147"/>
      <c r="V82" s="148"/>
      <c r="W82" s="29"/>
      <c r="X82" s="62">
        <f>IF(X80="","",(LEN(S87&amp;S88&amp;S89&amp;S90)-LEN(SUBSTITUTE(S87&amp;S88&amp;S89&amp;S90,"Т","")))*4+(LEN(S87&amp;S88&amp;S89&amp;S90)-LEN(SUBSTITUTE(S87&amp;S88&amp;S89&amp;S90,"К","")))*3+(LEN(S87&amp;S88&amp;S89&amp;S90)-LEN(SUBSTITUTE(S87&amp;S88&amp;S89&amp;S90,"Д","")))*2+(LEN(S87&amp;S88&amp;S89&amp;S90)-LEN(SUBSTITUTE(S87&amp;S88&amp;S89&amp;S90,"В","")))+0.1)</f>
        <v>12.1</v>
      </c>
      <c r="Y82" s="63"/>
    </row>
    <row r="83" spans="1:25" s="26" customFormat="1" ht="12.75" customHeight="1">
      <c r="A83" s="66" t="s">
        <v>63</v>
      </c>
      <c r="B83" s="152" t="s">
        <v>823</v>
      </c>
      <c r="C83" s="144"/>
      <c r="D83" s="145"/>
      <c r="E83" s="153"/>
      <c r="F83" s="153"/>
      <c r="G83" s="25" t="s">
        <v>63</v>
      </c>
      <c r="H83" s="146" t="s">
        <v>824</v>
      </c>
      <c r="J83" s="147"/>
      <c r="K83" s="151"/>
      <c r="L83" s="154"/>
      <c r="M83" s="149"/>
      <c r="N83" s="66" t="s">
        <v>63</v>
      </c>
      <c r="O83" s="152" t="s">
        <v>504</v>
      </c>
      <c r="P83" s="144"/>
      <c r="Q83" s="145"/>
      <c r="R83" s="153"/>
      <c r="S83" s="153"/>
      <c r="T83" s="25" t="s">
        <v>63</v>
      </c>
      <c r="U83" s="146" t="s">
        <v>417</v>
      </c>
      <c r="W83" s="147"/>
      <c r="X83" s="151"/>
      <c r="Y83" s="154"/>
    </row>
    <row r="84" spans="1:25" s="26" customFormat="1" ht="12.75" customHeight="1">
      <c r="A84" s="67" t="s">
        <v>66</v>
      </c>
      <c r="B84" s="152" t="s">
        <v>422</v>
      </c>
      <c r="C84" s="155"/>
      <c r="D84" s="145"/>
      <c r="E84" s="153"/>
      <c r="F84" s="153"/>
      <c r="G84" s="27" t="s">
        <v>66</v>
      </c>
      <c r="H84" s="146" t="s">
        <v>825</v>
      </c>
      <c r="J84" s="147"/>
      <c r="K84" s="151"/>
      <c r="L84" s="154"/>
      <c r="M84" s="149"/>
      <c r="N84" s="67" t="s">
        <v>66</v>
      </c>
      <c r="O84" s="152" t="s">
        <v>60</v>
      </c>
      <c r="P84" s="155"/>
      <c r="Q84" s="145"/>
      <c r="R84" s="153"/>
      <c r="S84" s="153"/>
      <c r="T84" s="27" t="s">
        <v>66</v>
      </c>
      <c r="U84" s="146" t="s">
        <v>471</v>
      </c>
      <c r="W84" s="147"/>
      <c r="X84" s="151"/>
      <c r="Y84" s="154"/>
    </row>
    <row r="85" spans="1:25" s="26" customFormat="1" ht="12.75" customHeight="1">
      <c r="A85" s="67" t="s">
        <v>69</v>
      </c>
      <c r="B85" s="152" t="s">
        <v>826</v>
      </c>
      <c r="C85" s="144"/>
      <c r="D85" s="145"/>
      <c r="E85" s="153"/>
      <c r="F85" s="153"/>
      <c r="G85" s="27" t="s">
        <v>69</v>
      </c>
      <c r="H85" s="146" t="s">
        <v>827</v>
      </c>
      <c r="J85" s="147"/>
      <c r="K85" s="147"/>
      <c r="L85" s="154"/>
      <c r="M85" s="149"/>
      <c r="N85" s="67" t="s">
        <v>69</v>
      </c>
      <c r="O85" s="152" t="s">
        <v>240</v>
      </c>
      <c r="P85" s="144"/>
      <c r="Q85" s="145"/>
      <c r="R85" s="153"/>
      <c r="S85" s="153"/>
      <c r="T85" s="27" t="s">
        <v>69</v>
      </c>
      <c r="U85" s="146" t="s">
        <v>828</v>
      </c>
      <c r="W85" s="147"/>
      <c r="X85" s="147"/>
      <c r="Y85" s="154"/>
    </row>
    <row r="86" spans="1:25" s="26" customFormat="1" ht="12.75" customHeight="1">
      <c r="A86" s="66" t="s">
        <v>72</v>
      </c>
      <c r="B86" s="152" t="s">
        <v>829</v>
      </c>
      <c r="C86" s="155"/>
      <c r="D86" s="145"/>
      <c r="E86" s="153"/>
      <c r="F86" s="153"/>
      <c r="G86" s="25" t="s">
        <v>72</v>
      </c>
      <c r="H86" s="161" t="s">
        <v>242</v>
      </c>
      <c r="J86" s="147"/>
      <c r="K86" s="68" t="s">
        <v>89</v>
      </c>
      <c r="L86" s="154"/>
      <c r="M86" s="149"/>
      <c r="N86" s="66" t="s">
        <v>72</v>
      </c>
      <c r="O86" s="152" t="s">
        <v>830</v>
      </c>
      <c r="P86" s="155"/>
      <c r="Q86" s="145"/>
      <c r="R86" s="153"/>
      <c r="S86" s="153"/>
      <c r="T86" s="25" t="s">
        <v>72</v>
      </c>
      <c r="U86" s="146" t="s">
        <v>552</v>
      </c>
      <c r="W86" s="147"/>
      <c r="X86" s="68" t="s">
        <v>89</v>
      </c>
      <c r="Y86" s="154"/>
    </row>
    <row r="87" spans="1:25" s="26" customFormat="1" ht="12.75" customHeight="1">
      <c r="A87" s="157"/>
      <c r="B87" s="155"/>
      <c r="C87" s="155"/>
      <c r="D87" s="145"/>
      <c r="E87" s="25" t="s">
        <v>63</v>
      </c>
      <c r="F87" s="146" t="s">
        <v>335</v>
      </c>
      <c r="H87" s="147"/>
      <c r="I87" s="158"/>
      <c r="J87" s="69" t="s">
        <v>93</v>
      </c>
      <c r="K87" s="159" t="s">
        <v>831</v>
      </c>
      <c r="L87" s="154"/>
      <c r="M87" s="149"/>
      <c r="N87" s="157"/>
      <c r="O87" s="155"/>
      <c r="P87" s="155"/>
      <c r="Q87" s="145"/>
      <c r="R87" s="25" t="s">
        <v>63</v>
      </c>
      <c r="S87" s="146" t="s">
        <v>197</v>
      </c>
      <c r="U87" s="147"/>
      <c r="V87" s="158"/>
      <c r="W87" s="69" t="s">
        <v>93</v>
      </c>
      <c r="X87" s="159" t="s">
        <v>832</v>
      </c>
      <c r="Y87" s="154"/>
    </row>
    <row r="88" spans="1:25" s="26" customFormat="1" ht="12.75" customHeight="1">
      <c r="A88" s="150"/>
      <c r="B88" s="70" t="s">
        <v>97</v>
      </c>
      <c r="C88" s="144"/>
      <c r="D88" s="145"/>
      <c r="E88" s="27" t="s">
        <v>66</v>
      </c>
      <c r="F88" s="146" t="s">
        <v>833</v>
      </c>
      <c r="H88" s="147"/>
      <c r="I88" s="148"/>
      <c r="J88" s="69" t="s">
        <v>7</v>
      </c>
      <c r="K88" s="160" t="s">
        <v>831</v>
      </c>
      <c r="L88" s="154"/>
      <c r="M88" s="149"/>
      <c r="N88" s="150"/>
      <c r="O88" s="70" t="s">
        <v>97</v>
      </c>
      <c r="P88" s="144"/>
      <c r="Q88" s="145"/>
      <c r="R88" s="27" t="s">
        <v>66</v>
      </c>
      <c r="S88" s="146" t="s">
        <v>834</v>
      </c>
      <c r="U88" s="147"/>
      <c r="V88" s="148"/>
      <c r="W88" s="69" t="s">
        <v>7</v>
      </c>
      <c r="X88" s="160" t="s">
        <v>832</v>
      </c>
      <c r="Y88" s="154"/>
    </row>
    <row r="89" spans="1:25" s="26" customFormat="1" ht="12.75" customHeight="1">
      <c r="A89" s="150"/>
      <c r="B89" s="70" t="s">
        <v>786</v>
      </c>
      <c r="C89" s="144"/>
      <c r="D89" s="145"/>
      <c r="E89" s="27" t="s">
        <v>69</v>
      </c>
      <c r="F89" s="146" t="s">
        <v>835</v>
      </c>
      <c r="H89" s="151"/>
      <c r="I89" s="148"/>
      <c r="J89" s="69" t="s">
        <v>103</v>
      </c>
      <c r="K89" s="160" t="s">
        <v>836</v>
      </c>
      <c r="L89" s="154"/>
      <c r="M89" s="149"/>
      <c r="N89" s="150"/>
      <c r="O89" s="70" t="s">
        <v>837</v>
      </c>
      <c r="P89" s="144"/>
      <c r="Q89" s="145"/>
      <c r="R89" s="27" t="s">
        <v>69</v>
      </c>
      <c r="S89" s="161" t="s">
        <v>102</v>
      </c>
      <c r="U89" s="151"/>
      <c r="V89" s="148"/>
      <c r="W89" s="69" t="s">
        <v>103</v>
      </c>
      <c r="X89" s="160" t="s">
        <v>838</v>
      </c>
      <c r="Y89" s="154"/>
    </row>
    <row r="90" spans="1:25" s="26" customFormat="1" ht="12.75" customHeight="1">
      <c r="A90" s="162"/>
      <c r="B90" s="163"/>
      <c r="C90" s="163"/>
      <c r="D90" s="145"/>
      <c r="E90" s="25" t="s">
        <v>72</v>
      </c>
      <c r="F90" s="146" t="s">
        <v>839</v>
      </c>
      <c r="H90" s="163"/>
      <c r="I90" s="163"/>
      <c r="J90" s="71" t="s">
        <v>109</v>
      </c>
      <c r="K90" s="160" t="s">
        <v>836</v>
      </c>
      <c r="L90" s="164"/>
      <c r="M90" s="165"/>
      <c r="N90" s="162"/>
      <c r="O90" s="163"/>
      <c r="P90" s="163"/>
      <c r="Q90" s="145"/>
      <c r="R90" s="25" t="s">
        <v>72</v>
      </c>
      <c r="S90" s="146" t="s">
        <v>342</v>
      </c>
      <c r="U90" s="163"/>
      <c r="V90" s="163"/>
      <c r="W90" s="71" t="s">
        <v>109</v>
      </c>
      <c r="X90" s="160" t="s">
        <v>838</v>
      </c>
      <c r="Y90" s="164"/>
    </row>
    <row r="91" spans="1:25" ht="4.5" customHeight="1">
      <c r="A91" s="72"/>
      <c r="B91" s="73"/>
      <c r="C91" s="74"/>
      <c r="D91" s="75"/>
      <c r="E91" s="76"/>
      <c r="F91" s="76"/>
      <c r="G91" s="77"/>
      <c r="H91" s="78"/>
      <c r="I91" s="78"/>
      <c r="J91" s="74"/>
      <c r="K91" s="73"/>
      <c r="L91" s="79"/>
      <c r="N91" s="72"/>
      <c r="O91" s="73"/>
      <c r="P91" s="74"/>
      <c r="Q91" s="75"/>
      <c r="R91" s="76"/>
      <c r="S91" s="76"/>
      <c r="T91" s="77"/>
      <c r="U91" s="78"/>
      <c r="V91" s="78"/>
      <c r="W91" s="74"/>
      <c r="X91" s="73"/>
      <c r="Y91" s="79"/>
    </row>
    <row r="92" spans="1:25" ht="12.75" customHeight="1">
      <c r="A92" s="80"/>
      <c r="B92" s="80" t="s">
        <v>111</v>
      </c>
      <c r="C92" s="81"/>
      <c r="D92" s="82" t="s">
        <v>112</v>
      </c>
      <c r="E92" s="82" t="s">
        <v>113</v>
      </c>
      <c r="F92" s="83" t="s">
        <v>114</v>
      </c>
      <c r="G92" s="82" t="s">
        <v>115</v>
      </c>
      <c r="H92" s="84" t="s">
        <v>116</v>
      </c>
      <c r="I92" s="85"/>
      <c r="J92" s="81" t="s">
        <v>117</v>
      </c>
      <c r="K92" s="82" t="s">
        <v>111</v>
      </c>
      <c r="L92" s="80" t="s">
        <v>118</v>
      </c>
      <c r="M92" s="23">
        <v>150</v>
      </c>
      <c r="N92" s="80"/>
      <c r="O92" s="80" t="s">
        <v>111</v>
      </c>
      <c r="P92" s="81"/>
      <c r="Q92" s="82" t="s">
        <v>112</v>
      </c>
      <c r="R92" s="82" t="s">
        <v>113</v>
      </c>
      <c r="S92" s="83" t="s">
        <v>114</v>
      </c>
      <c r="T92" s="82" t="s">
        <v>115</v>
      </c>
      <c r="U92" s="84" t="s">
        <v>116</v>
      </c>
      <c r="V92" s="85"/>
      <c r="W92" s="81" t="s">
        <v>117</v>
      </c>
      <c r="X92" s="82" t="s">
        <v>111</v>
      </c>
      <c r="Y92" s="80" t="s">
        <v>118</v>
      </c>
    </row>
    <row r="93" spans="1:25" ht="12.75">
      <c r="A93" s="86" t="s">
        <v>118</v>
      </c>
      <c r="B93" s="87" t="s">
        <v>119</v>
      </c>
      <c r="C93" s="88" t="s">
        <v>120</v>
      </c>
      <c r="D93" s="89" t="s">
        <v>121</v>
      </c>
      <c r="E93" s="89" t="s">
        <v>122</v>
      </c>
      <c r="F93" s="89"/>
      <c r="G93" s="89"/>
      <c r="H93" s="90" t="s">
        <v>120</v>
      </c>
      <c r="I93" s="90" t="s">
        <v>117</v>
      </c>
      <c r="J93" s="91"/>
      <c r="K93" s="86" t="s">
        <v>119</v>
      </c>
      <c r="L93" s="86"/>
      <c r="M93" s="23">
        <v>150</v>
      </c>
      <c r="N93" s="86" t="s">
        <v>118</v>
      </c>
      <c r="O93" s="86" t="s">
        <v>119</v>
      </c>
      <c r="P93" s="91" t="s">
        <v>120</v>
      </c>
      <c r="Q93" s="92" t="s">
        <v>121</v>
      </c>
      <c r="R93" s="92" t="s">
        <v>122</v>
      </c>
      <c r="S93" s="92"/>
      <c r="T93" s="92"/>
      <c r="U93" s="90" t="s">
        <v>120</v>
      </c>
      <c r="V93" s="90" t="s">
        <v>117</v>
      </c>
      <c r="W93" s="91"/>
      <c r="X93" s="86" t="s">
        <v>119</v>
      </c>
      <c r="Y93" s="86"/>
    </row>
    <row r="94" spans="1:25" ht="16.5" customHeight="1">
      <c r="A94" s="93">
        <v>10</v>
      </c>
      <c r="B94" s="94">
        <v>10</v>
      </c>
      <c r="C94" s="95">
        <v>12</v>
      </c>
      <c r="D94" s="96" t="s">
        <v>123</v>
      </c>
      <c r="E94" s="97" t="s">
        <v>93</v>
      </c>
      <c r="F94" s="97" t="s">
        <v>185</v>
      </c>
      <c r="G94" s="99">
        <v>9</v>
      </c>
      <c r="H94" s="100">
        <v>600</v>
      </c>
      <c r="I94" s="100"/>
      <c r="J94" s="101">
        <v>32</v>
      </c>
      <c r="K94" s="102">
        <v>0</v>
      </c>
      <c r="L94" s="93">
        <v>-10</v>
      </c>
      <c r="M94" s="23"/>
      <c r="N94" s="93">
        <v>6</v>
      </c>
      <c r="O94" s="94">
        <v>6</v>
      </c>
      <c r="P94" s="95">
        <v>12</v>
      </c>
      <c r="Q94" s="103" t="s">
        <v>815</v>
      </c>
      <c r="R94" s="97" t="s">
        <v>7</v>
      </c>
      <c r="S94" s="107" t="s">
        <v>320</v>
      </c>
      <c r="T94" s="105">
        <v>11</v>
      </c>
      <c r="U94" s="100">
        <v>450</v>
      </c>
      <c r="V94" s="100"/>
      <c r="W94" s="101">
        <v>32</v>
      </c>
      <c r="X94" s="106">
        <v>4</v>
      </c>
      <c r="Y94" s="93">
        <v>-6</v>
      </c>
    </row>
    <row r="95" spans="1:25" ht="16.5" customHeight="1">
      <c r="A95" s="93">
        <v>0</v>
      </c>
      <c r="B95" s="94">
        <v>5</v>
      </c>
      <c r="C95" s="95">
        <v>61</v>
      </c>
      <c r="D95" s="96" t="s">
        <v>125</v>
      </c>
      <c r="E95" s="97" t="s">
        <v>7</v>
      </c>
      <c r="F95" s="97" t="s">
        <v>276</v>
      </c>
      <c r="G95" s="99">
        <v>8</v>
      </c>
      <c r="H95" s="100">
        <v>120</v>
      </c>
      <c r="I95" s="100"/>
      <c r="J95" s="101">
        <v>21</v>
      </c>
      <c r="K95" s="102">
        <v>5</v>
      </c>
      <c r="L95" s="93">
        <v>0</v>
      </c>
      <c r="M95" s="23"/>
      <c r="N95" s="93">
        <v>10</v>
      </c>
      <c r="O95" s="94">
        <v>8</v>
      </c>
      <c r="P95" s="95">
        <v>61</v>
      </c>
      <c r="Q95" s="96" t="s">
        <v>767</v>
      </c>
      <c r="R95" s="97" t="s">
        <v>7</v>
      </c>
      <c r="S95" s="107" t="s">
        <v>320</v>
      </c>
      <c r="T95" s="105">
        <v>11</v>
      </c>
      <c r="U95" s="100">
        <v>650</v>
      </c>
      <c r="V95" s="100"/>
      <c r="W95" s="101">
        <v>21</v>
      </c>
      <c r="X95" s="106">
        <v>2</v>
      </c>
      <c r="Y95" s="93">
        <v>-10</v>
      </c>
    </row>
    <row r="96" spans="1:25" ht="16.5" customHeight="1">
      <c r="A96" s="93">
        <v>1</v>
      </c>
      <c r="B96" s="94">
        <v>8</v>
      </c>
      <c r="C96" s="108">
        <v>31</v>
      </c>
      <c r="D96" s="96" t="s">
        <v>125</v>
      </c>
      <c r="E96" s="109" t="s">
        <v>93</v>
      </c>
      <c r="F96" s="109" t="s">
        <v>224</v>
      </c>
      <c r="G96" s="111">
        <v>9</v>
      </c>
      <c r="H96" s="112">
        <v>150</v>
      </c>
      <c r="I96" s="112"/>
      <c r="J96" s="113">
        <v>11</v>
      </c>
      <c r="K96" s="114">
        <v>2</v>
      </c>
      <c r="L96" s="115">
        <v>-1</v>
      </c>
      <c r="M96" s="31"/>
      <c r="N96" s="115">
        <v>-4</v>
      </c>
      <c r="O96" s="116">
        <v>4</v>
      </c>
      <c r="P96" s="95">
        <v>41</v>
      </c>
      <c r="Q96" s="103" t="s">
        <v>227</v>
      </c>
      <c r="R96" s="97" t="s">
        <v>103</v>
      </c>
      <c r="S96" s="107" t="s">
        <v>186</v>
      </c>
      <c r="T96" s="105">
        <v>10</v>
      </c>
      <c r="U96" s="100">
        <v>50</v>
      </c>
      <c r="V96" s="100"/>
      <c r="W96" s="101">
        <v>52</v>
      </c>
      <c r="X96" s="106">
        <v>6</v>
      </c>
      <c r="Y96" s="115">
        <v>4</v>
      </c>
    </row>
    <row r="97" spans="1:25" ht="16.5" customHeight="1">
      <c r="A97" s="93">
        <v>0</v>
      </c>
      <c r="B97" s="94">
        <v>5</v>
      </c>
      <c r="C97" s="95">
        <v>41</v>
      </c>
      <c r="D97" s="103" t="s">
        <v>125</v>
      </c>
      <c r="E97" s="109" t="s">
        <v>93</v>
      </c>
      <c r="F97" s="109" t="s">
        <v>224</v>
      </c>
      <c r="G97" s="99">
        <v>8</v>
      </c>
      <c r="H97" s="100">
        <v>120</v>
      </c>
      <c r="I97" s="100"/>
      <c r="J97" s="101">
        <v>52</v>
      </c>
      <c r="K97" s="102">
        <v>5</v>
      </c>
      <c r="L97" s="93">
        <v>0</v>
      </c>
      <c r="M97" s="23"/>
      <c r="N97" s="93">
        <v>10</v>
      </c>
      <c r="O97" s="94">
        <v>10</v>
      </c>
      <c r="P97" s="95">
        <v>51</v>
      </c>
      <c r="Q97" s="103" t="s">
        <v>840</v>
      </c>
      <c r="R97" s="109" t="s">
        <v>93</v>
      </c>
      <c r="S97" s="121" t="s">
        <v>277</v>
      </c>
      <c r="T97" s="105">
        <v>11</v>
      </c>
      <c r="U97" s="100">
        <v>690</v>
      </c>
      <c r="V97" s="100"/>
      <c r="W97" s="101">
        <v>42</v>
      </c>
      <c r="X97" s="106">
        <v>0</v>
      </c>
      <c r="Y97" s="93">
        <v>-10</v>
      </c>
    </row>
    <row r="98" spans="1:25" ht="16.5" customHeight="1">
      <c r="A98" s="93">
        <v>-8</v>
      </c>
      <c r="B98" s="94">
        <v>0</v>
      </c>
      <c r="C98" s="95">
        <v>51</v>
      </c>
      <c r="D98" s="96" t="s">
        <v>123</v>
      </c>
      <c r="E98" s="97" t="s">
        <v>7</v>
      </c>
      <c r="F98" s="97" t="s">
        <v>129</v>
      </c>
      <c r="G98" s="99">
        <v>7</v>
      </c>
      <c r="H98" s="100"/>
      <c r="I98" s="100">
        <v>200</v>
      </c>
      <c r="J98" s="101">
        <v>42</v>
      </c>
      <c r="K98" s="102">
        <v>10</v>
      </c>
      <c r="L98" s="93">
        <v>8</v>
      </c>
      <c r="M98" s="23"/>
      <c r="N98" s="93">
        <v>-11</v>
      </c>
      <c r="O98" s="94">
        <v>2</v>
      </c>
      <c r="P98" s="95">
        <v>31</v>
      </c>
      <c r="Q98" s="96" t="s">
        <v>767</v>
      </c>
      <c r="R98" s="97" t="s">
        <v>7</v>
      </c>
      <c r="S98" s="104" t="s">
        <v>232</v>
      </c>
      <c r="T98" s="105">
        <v>9</v>
      </c>
      <c r="U98" s="100"/>
      <c r="V98" s="100">
        <v>300</v>
      </c>
      <c r="W98" s="101">
        <v>11</v>
      </c>
      <c r="X98" s="106">
        <v>8</v>
      </c>
      <c r="Y98" s="93">
        <v>11</v>
      </c>
    </row>
    <row r="99" spans="1:25" ht="16.5" customHeight="1">
      <c r="A99" s="93">
        <v>0</v>
      </c>
      <c r="B99" s="94">
        <v>2</v>
      </c>
      <c r="C99" s="95">
        <v>23</v>
      </c>
      <c r="D99" s="96" t="s">
        <v>574</v>
      </c>
      <c r="E99" s="97" t="s">
        <v>93</v>
      </c>
      <c r="F99" s="98" t="s">
        <v>320</v>
      </c>
      <c r="G99" s="99">
        <v>9</v>
      </c>
      <c r="H99" s="100">
        <v>110</v>
      </c>
      <c r="I99" s="100"/>
      <c r="J99" s="101">
        <v>62</v>
      </c>
      <c r="K99" s="102">
        <v>8</v>
      </c>
      <c r="L99" s="93">
        <v>0</v>
      </c>
      <c r="M99" s="23"/>
      <c r="N99" s="93">
        <v>-13</v>
      </c>
      <c r="O99" s="94">
        <v>0</v>
      </c>
      <c r="P99" s="95">
        <v>23</v>
      </c>
      <c r="Q99" s="103" t="s">
        <v>841</v>
      </c>
      <c r="R99" s="97" t="s">
        <v>109</v>
      </c>
      <c r="S99" s="107" t="s">
        <v>270</v>
      </c>
      <c r="T99" s="105">
        <v>11</v>
      </c>
      <c r="U99" s="100"/>
      <c r="V99" s="100">
        <v>550</v>
      </c>
      <c r="W99" s="101">
        <v>62</v>
      </c>
      <c r="X99" s="106">
        <v>10</v>
      </c>
      <c r="Y99" s="93">
        <v>13</v>
      </c>
    </row>
    <row r="100" spans="1:25" s="26" customFormat="1" ht="9.75" customHeight="1">
      <c r="A100" s="24"/>
      <c r="B100" s="24"/>
      <c r="C100" s="32"/>
      <c r="D100" s="24"/>
      <c r="E100" s="24"/>
      <c r="F100" s="24"/>
      <c r="G100" s="24"/>
      <c r="H100" s="24"/>
      <c r="I100" s="24"/>
      <c r="J100" s="32"/>
      <c r="K100" s="24"/>
      <c r="L100" s="24"/>
      <c r="M100" s="30"/>
      <c r="N100" s="24"/>
      <c r="O100" s="24"/>
      <c r="P100" s="32"/>
      <c r="Q100" s="24"/>
      <c r="R100" s="24"/>
      <c r="S100" s="24"/>
      <c r="T100" s="24"/>
      <c r="U100" s="24"/>
      <c r="V100" s="24"/>
      <c r="W100" s="32"/>
      <c r="X100" s="24"/>
      <c r="Y100" s="24"/>
    </row>
    <row r="101" spans="1:25" s="26" customFormat="1" ht="15">
      <c r="A101" s="122"/>
      <c r="B101" s="123" t="s">
        <v>53</v>
      </c>
      <c r="C101" s="124"/>
      <c r="D101" s="123"/>
      <c r="E101" s="125">
        <v>25</v>
      </c>
      <c r="F101" s="125"/>
      <c r="G101" s="126"/>
      <c r="H101" s="127" t="s">
        <v>55</v>
      </c>
      <c r="I101" s="127"/>
      <c r="J101" s="128" t="s">
        <v>56</v>
      </c>
      <c r="K101" s="128"/>
      <c r="L101" s="22"/>
      <c r="M101" s="23">
        <v>150</v>
      </c>
      <c r="N101" s="122"/>
      <c r="O101" s="123" t="s">
        <v>53</v>
      </c>
      <c r="P101" s="124"/>
      <c r="Q101" s="123"/>
      <c r="R101" s="125">
        <v>26</v>
      </c>
      <c r="S101" s="125"/>
      <c r="T101" s="126"/>
      <c r="U101" s="127" t="s">
        <v>55</v>
      </c>
      <c r="V101" s="127"/>
      <c r="W101" s="128" t="s">
        <v>58</v>
      </c>
      <c r="X101" s="128"/>
      <c r="Y101" s="22"/>
    </row>
    <row r="102" spans="1:25" s="26" customFormat="1" ht="12.75">
      <c r="A102" s="129"/>
      <c r="B102" s="129"/>
      <c r="C102" s="130"/>
      <c r="D102" s="131"/>
      <c r="E102" s="131"/>
      <c r="F102" s="131"/>
      <c r="G102" s="131"/>
      <c r="H102" s="132" t="s">
        <v>59</v>
      </c>
      <c r="I102" s="132"/>
      <c r="J102" s="128" t="s">
        <v>141</v>
      </c>
      <c r="K102" s="128"/>
      <c r="L102" s="22"/>
      <c r="M102" s="23">
        <v>150</v>
      </c>
      <c r="N102" s="129"/>
      <c r="O102" s="129"/>
      <c r="P102" s="130"/>
      <c r="Q102" s="131"/>
      <c r="R102" s="131"/>
      <c r="S102" s="131"/>
      <c r="T102" s="131"/>
      <c r="U102" s="132" t="s">
        <v>59</v>
      </c>
      <c r="V102" s="132"/>
      <c r="W102" s="128" t="s">
        <v>142</v>
      </c>
      <c r="X102" s="128"/>
      <c r="Y102" s="22"/>
    </row>
    <row r="103" spans="1:25" s="26" customFormat="1" ht="4.5" customHeight="1">
      <c r="A103" s="133"/>
      <c r="B103" s="134"/>
      <c r="C103" s="135"/>
      <c r="D103" s="136"/>
      <c r="E103" s="137"/>
      <c r="F103" s="137"/>
      <c r="G103" s="138"/>
      <c r="H103" s="139"/>
      <c r="I103" s="139"/>
      <c r="J103" s="135"/>
      <c r="K103" s="134"/>
      <c r="L103" s="140"/>
      <c r="M103" s="23"/>
      <c r="N103" s="133"/>
      <c r="O103" s="134"/>
      <c r="P103" s="135"/>
      <c r="Q103" s="136"/>
      <c r="R103" s="137"/>
      <c r="S103" s="137"/>
      <c r="T103" s="138"/>
      <c r="U103" s="139"/>
      <c r="V103" s="139"/>
      <c r="W103" s="141"/>
      <c r="X103" s="139"/>
      <c r="Y103" s="140"/>
    </row>
    <row r="104" spans="1:25" s="26" customFormat="1" ht="12.75" customHeight="1">
      <c r="A104" s="142" t="str">
        <f>$A$4</f>
        <v>4 тур</v>
      </c>
      <c r="B104" s="143"/>
      <c r="C104" s="144"/>
      <c r="D104" s="145"/>
      <c r="E104" s="25" t="s">
        <v>63</v>
      </c>
      <c r="F104" s="146" t="s">
        <v>842</v>
      </c>
      <c r="H104" s="147"/>
      <c r="I104" s="148"/>
      <c r="J104" s="28"/>
      <c r="K104" s="60"/>
      <c r="L104" s="61"/>
      <c r="M104" s="149"/>
      <c r="N104" s="142" t="str">
        <f>$A$4</f>
        <v>4 тур</v>
      </c>
      <c r="O104" s="143"/>
      <c r="P104" s="144"/>
      <c r="Q104" s="145"/>
      <c r="R104" s="25" t="s">
        <v>63</v>
      </c>
      <c r="S104" s="146" t="s">
        <v>843</v>
      </c>
      <c r="U104" s="147"/>
      <c r="V104" s="148"/>
      <c r="W104" s="28"/>
      <c r="X104" s="60"/>
      <c r="Y104" s="61"/>
    </row>
    <row r="105" spans="1:25" s="26" customFormat="1" ht="12.75" customHeight="1">
      <c r="A105" s="150"/>
      <c r="B105" s="143"/>
      <c r="C105" s="144"/>
      <c r="D105" s="145"/>
      <c r="E105" s="27" t="s">
        <v>66</v>
      </c>
      <c r="F105" s="146" t="s">
        <v>517</v>
      </c>
      <c r="H105" s="151"/>
      <c r="I105" s="148"/>
      <c r="J105" s="29"/>
      <c r="K105" s="62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15.1</v>
      </c>
      <c r="L105" s="63"/>
      <c r="M105" s="149"/>
      <c r="N105" s="150"/>
      <c r="O105" s="143"/>
      <c r="P105" s="144"/>
      <c r="Q105" s="145"/>
      <c r="R105" s="27" t="s">
        <v>66</v>
      </c>
      <c r="S105" s="146" t="s">
        <v>197</v>
      </c>
      <c r="U105" s="151"/>
      <c r="V105" s="148"/>
      <c r="W105" s="29"/>
      <c r="X105" s="62">
        <f>IF(S104&amp;S105&amp;S106&amp;S107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17.1</v>
      </c>
      <c r="Y105" s="63"/>
    </row>
    <row r="106" spans="1:25" s="26" customFormat="1" ht="12.75" customHeight="1">
      <c r="A106" s="150"/>
      <c r="B106" s="143"/>
      <c r="C106" s="144"/>
      <c r="D106" s="145"/>
      <c r="E106" s="27" t="s">
        <v>69</v>
      </c>
      <c r="F106" s="161" t="s">
        <v>493</v>
      </c>
      <c r="H106" s="147"/>
      <c r="I106" s="148"/>
      <c r="J106" s="64">
        <f>IF(K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11.1</v>
      </c>
      <c r="K106" s="62" t="str">
        <f>IF(K105="","","+")</f>
        <v>+</v>
      </c>
      <c r="L106" s="65">
        <f>IF(K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6.1</v>
      </c>
      <c r="M106" s="149"/>
      <c r="N106" s="150"/>
      <c r="O106" s="143"/>
      <c r="P106" s="144"/>
      <c r="Q106" s="145"/>
      <c r="R106" s="27" t="s">
        <v>69</v>
      </c>
      <c r="S106" s="146" t="s">
        <v>844</v>
      </c>
      <c r="U106" s="147"/>
      <c r="V106" s="148"/>
      <c r="W106" s="64">
        <f>IF(X105="","",(LEN(O108&amp;O109&amp;O110&amp;O111)-LEN(SUBSTITUTE(O108&amp;O109&amp;O110&amp;O111,"Т","")))*4+(LEN(O108&amp;O109&amp;O110&amp;O111)-LEN(SUBSTITUTE(O108&amp;O109&amp;O110&amp;O111,"К","")))*3+(LEN(O108&amp;O109&amp;O110&amp;O111)-LEN(SUBSTITUTE(O108&amp;O109&amp;O110&amp;O111,"Д","")))*2+(LEN(O108&amp;O109&amp;O110&amp;O111)-LEN(SUBSTITUTE(O108&amp;O109&amp;O110&amp;O111,"В","")))+0.1)</f>
        <v>3.1</v>
      </c>
      <c r="X106" s="62" t="str">
        <f>IF(X105="","","+")</f>
        <v>+</v>
      </c>
      <c r="Y106" s="65">
        <f>IF(X105="","",(LEN(U108&amp;U109&amp;U110&amp;U111)-LEN(SUBSTITUTE(U108&amp;U109&amp;U110&amp;U111,"Т","")))*4+(LEN(U108&amp;U109&amp;U110&amp;U111)-LEN(SUBSTITUTE(U108&amp;U109&amp;U110&amp;U111,"К","")))*3+(LEN(U108&amp;U109&amp;U110&amp;U111)-LEN(SUBSTITUTE(U108&amp;U109&amp;U110&amp;U111,"Д","")))*2+(LEN(U108&amp;U109&amp;U110&amp;U111)-LEN(SUBSTITUTE(U108&amp;U109&amp;U110&amp;U111,"В","")))+0.1)</f>
        <v>11.1</v>
      </c>
    </row>
    <row r="107" spans="1:25" s="26" customFormat="1" ht="12.75" customHeight="1">
      <c r="A107" s="150"/>
      <c r="B107" s="143"/>
      <c r="C107" s="144"/>
      <c r="D107" s="145"/>
      <c r="E107" s="25" t="s">
        <v>72</v>
      </c>
      <c r="F107" s="146" t="s">
        <v>760</v>
      </c>
      <c r="H107" s="147"/>
      <c r="I107" s="148"/>
      <c r="J107" s="29"/>
      <c r="K107" s="62">
        <f>IF(K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8.1</v>
      </c>
      <c r="L107" s="63"/>
      <c r="M107" s="149"/>
      <c r="N107" s="150"/>
      <c r="O107" s="143"/>
      <c r="P107" s="144"/>
      <c r="Q107" s="145"/>
      <c r="R107" s="25" t="s">
        <v>72</v>
      </c>
      <c r="S107" s="146" t="s">
        <v>845</v>
      </c>
      <c r="U107" s="147"/>
      <c r="V107" s="148"/>
      <c r="W107" s="29"/>
      <c r="X107" s="62">
        <f>IF(X105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9.1</v>
      </c>
      <c r="Y107" s="63"/>
    </row>
    <row r="108" spans="1:25" s="26" customFormat="1" ht="12.75" customHeight="1">
      <c r="A108" s="66" t="s">
        <v>63</v>
      </c>
      <c r="B108" s="152" t="s">
        <v>369</v>
      </c>
      <c r="C108" s="144"/>
      <c r="D108" s="145"/>
      <c r="E108" s="153"/>
      <c r="F108" s="153"/>
      <c r="G108" s="25" t="s">
        <v>63</v>
      </c>
      <c r="H108" s="161" t="s">
        <v>609</v>
      </c>
      <c r="J108" s="147"/>
      <c r="K108" s="151"/>
      <c r="L108" s="154"/>
      <c r="M108" s="149"/>
      <c r="N108" s="66" t="s">
        <v>63</v>
      </c>
      <c r="O108" s="152" t="s">
        <v>846</v>
      </c>
      <c r="P108" s="144"/>
      <c r="Q108" s="145"/>
      <c r="R108" s="153"/>
      <c r="S108" s="153"/>
      <c r="T108" s="25" t="s">
        <v>63</v>
      </c>
      <c r="U108" s="146" t="s">
        <v>847</v>
      </c>
      <c r="W108" s="147"/>
      <c r="X108" s="151"/>
      <c r="Y108" s="154"/>
    </row>
    <row r="109" spans="1:25" s="26" customFormat="1" ht="12.75" customHeight="1">
      <c r="A109" s="67" t="s">
        <v>66</v>
      </c>
      <c r="B109" s="152" t="s">
        <v>162</v>
      </c>
      <c r="C109" s="155"/>
      <c r="D109" s="145"/>
      <c r="E109" s="153"/>
      <c r="F109" s="153"/>
      <c r="G109" s="27" t="s">
        <v>66</v>
      </c>
      <c r="H109" s="161" t="s">
        <v>666</v>
      </c>
      <c r="J109" s="147"/>
      <c r="K109" s="151"/>
      <c r="L109" s="154"/>
      <c r="M109" s="149"/>
      <c r="N109" s="67" t="s">
        <v>66</v>
      </c>
      <c r="O109" s="152" t="s">
        <v>848</v>
      </c>
      <c r="P109" s="155"/>
      <c r="Q109" s="145"/>
      <c r="R109" s="153"/>
      <c r="S109" s="153"/>
      <c r="T109" s="27" t="s">
        <v>66</v>
      </c>
      <c r="U109" s="146" t="s">
        <v>849</v>
      </c>
      <c r="W109" s="147"/>
      <c r="X109" s="151"/>
      <c r="Y109" s="154"/>
    </row>
    <row r="110" spans="1:25" s="26" customFormat="1" ht="12.75" customHeight="1">
      <c r="A110" s="67" t="s">
        <v>69</v>
      </c>
      <c r="B110" s="152" t="s">
        <v>850</v>
      </c>
      <c r="C110" s="144"/>
      <c r="D110" s="145"/>
      <c r="E110" s="153"/>
      <c r="F110" s="153"/>
      <c r="G110" s="27" t="s">
        <v>69</v>
      </c>
      <c r="H110" s="146" t="s">
        <v>296</v>
      </c>
      <c r="J110" s="147"/>
      <c r="K110" s="147"/>
      <c r="L110" s="154"/>
      <c r="M110" s="149"/>
      <c r="N110" s="67" t="s">
        <v>69</v>
      </c>
      <c r="O110" s="152" t="s">
        <v>489</v>
      </c>
      <c r="P110" s="144"/>
      <c r="Q110" s="145"/>
      <c r="R110" s="153"/>
      <c r="S110" s="153"/>
      <c r="T110" s="27" t="s">
        <v>69</v>
      </c>
      <c r="U110" s="161" t="s">
        <v>268</v>
      </c>
      <c r="W110" s="147"/>
      <c r="X110" s="147"/>
      <c r="Y110" s="154"/>
    </row>
    <row r="111" spans="1:25" s="26" customFormat="1" ht="12.75" customHeight="1">
      <c r="A111" s="66" t="s">
        <v>72</v>
      </c>
      <c r="B111" s="152" t="s">
        <v>833</v>
      </c>
      <c r="C111" s="155"/>
      <c r="D111" s="145"/>
      <c r="E111" s="153"/>
      <c r="F111" s="153"/>
      <c r="G111" s="25" t="s">
        <v>72</v>
      </c>
      <c r="H111" s="146" t="s">
        <v>851</v>
      </c>
      <c r="J111" s="147"/>
      <c r="K111" s="68" t="s">
        <v>89</v>
      </c>
      <c r="L111" s="154"/>
      <c r="M111" s="149"/>
      <c r="N111" s="66" t="s">
        <v>72</v>
      </c>
      <c r="O111" s="152" t="s">
        <v>83</v>
      </c>
      <c r="P111" s="155"/>
      <c r="Q111" s="145"/>
      <c r="R111" s="153"/>
      <c r="S111" s="153"/>
      <c r="T111" s="25" t="s">
        <v>72</v>
      </c>
      <c r="U111" s="146" t="s">
        <v>852</v>
      </c>
      <c r="W111" s="147"/>
      <c r="X111" s="68" t="s">
        <v>89</v>
      </c>
      <c r="Y111" s="154"/>
    </row>
    <row r="112" spans="1:25" s="26" customFormat="1" ht="12.75" customHeight="1">
      <c r="A112" s="157"/>
      <c r="B112" s="155"/>
      <c r="C112" s="155"/>
      <c r="D112" s="145"/>
      <c r="E112" s="25" t="s">
        <v>63</v>
      </c>
      <c r="F112" s="146" t="s">
        <v>853</v>
      </c>
      <c r="H112" s="147"/>
      <c r="I112" s="158"/>
      <c r="J112" s="69" t="s">
        <v>93</v>
      </c>
      <c r="K112" s="159" t="s">
        <v>854</v>
      </c>
      <c r="L112" s="154"/>
      <c r="M112" s="149"/>
      <c r="N112" s="157"/>
      <c r="O112" s="155"/>
      <c r="P112" s="155"/>
      <c r="Q112" s="145"/>
      <c r="R112" s="25" t="s">
        <v>63</v>
      </c>
      <c r="S112" s="146" t="s">
        <v>60</v>
      </c>
      <c r="U112" s="147"/>
      <c r="V112" s="158"/>
      <c r="W112" s="69" t="s">
        <v>93</v>
      </c>
      <c r="X112" s="159" t="s">
        <v>855</v>
      </c>
      <c r="Y112" s="154"/>
    </row>
    <row r="113" spans="1:25" s="26" customFormat="1" ht="12.75" customHeight="1">
      <c r="A113" s="150"/>
      <c r="B113" s="70" t="s">
        <v>97</v>
      </c>
      <c r="C113" s="144"/>
      <c r="D113" s="145"/>
      <c r="E113" s="27" t="s">
        <v>66</v>
      </c>
      <c r="F113" s="146" t="s">
        <v>856</v>
      </c>
      <c r="H113" s="147"/>
      <c r="I113" s="148"/>
      <c r="J113" s="69" t="s">
        <v>7</v>
      </c>
      <c r="K113" s="160" t="s">
        <v>854</v>
      </c>
      <c r="L113" s="154"/>
      <c r="M113" s="149"/>
      <c r="N113" s="150"/>
      <c r="O113" s="70" t="s">
        <v>97</v>
      </c>
      <c r="P113" s="144"/>
      <c r="Q113" s="145"/>
      <c r="R113" s="27" t="s">
        <v>66</v>
      </c>
      <c r="S113" s="146" t="s">
        <v>857</v>
      </c>
      <c r="U113" s="147"/>
      <c r="V113" s="148"/>
      <c r="W113" s="69" t="s">
        <v>7</v>
      </c>
      <c r="X113" s="160" t="s">
        <v>855</v>
      </c>
      <c r="Y113" s="154"/>
    </row>
    <row r="114" spans="1:25" s="26" customFormat="1" ht="12.75" customHeight="1">
      <c r="A114" s="150"/>
      <c r="B114" s="70" t="s">
        <v>264</v>
      </c>
      <c r="C114" s="144"/>
      <c r="D114" s="145"/>
      <c r="E114" s="27" t="s">
        <v>69</v>
      </c>
      <c r="F114" s="146" t="s">
        <v>333</v>
      </c>
      <c r="H114" s="151"/>
      <c r="I114" s="148"/>
      <c r="J114" s="69" t="s">
        <v>103</v>
      </c>
      <c r="K114" s="160" t="s">
        <v>858</v>
      </c>
      <c r="L114" s="154"/>
      <c r="M114" s="149"/>
      <c r="N114" s="150"/>
      <c r="O114" s="70" t="s">
        <v>859</v>
      </c>
      <c r="P114" s="144"/>
      <c r="Q114" s="145"/>
      <c r="R114" s="27" t="s">
        <v>69</v>
      </c>
      <c r="S114" s="146" t="s">
        <v>860</v>
      </c>
      <c r="U114" s="151"/>
      <c r="V114" s="148"/>
      <c r="W114" s="69" t="s">
        <v>103</v>
      </c>
      <c r="X114" s="160" t="s">
        <v>861</v>
      </c>
      <c r="Y114" s="154"/>
    </row>
    <row r="115" spans="1:25" s="26" customFormat="1" ht="12.75" customHeight="1">
      <c r="A115" s="162"/>
      <c r="B115" s="163"/>
      <c r="C115" s="163"/>
      <c r="D115" s="145"/>
      <c r="E115" s="25" t="s">
        <v>72</v>
      </c>
      <c r="F115" s="146" t="s">
        <v>695</v>
      </c>
      <c r="H115" s="163"/>
      <c r="I115" s="163"/>
      <c r="J115" s="71" t="s">
        <v>109</v>
      </c>
      <c r="K115" s="160" t="s">
        <v>858</v>
      </c>
      <c r="L115" s="164"/>
      <c r="M115" s="165"/>
      <c r="N115" s="162"/>
      <c r="O115" s="163"/>
      <c r="P115" s="163"/>
      <c r="Q115" s="145"/>
      <c r="R115" s="25" t="s">
        <v>72</v>
      </c>
      <c r="S115" s="146" t="s">
        <v>862</v>
      </c>
      <c r="U115" s="163"/>
      <c r="V115" s="163"/>
      <c r="W115" s="71" t="s">
        <v>109</v>
      </c>
      <c r="X115" s="160" t="s">
        <v>861</v>
      </c>
      <c r="Y115" s="164"/>
    </row>
    <row r="116" spans="1:25" ht="4.5" customHeight="1">
      <c r="A116" s="72"/>
      <c r="B116" s="73"/>
      <c r="C116" s="74"/>
      <c r="D116" s="75"/>
      <c r="E116" s="76"/>
      <c r="F116" s="76"/>
      <c r="G116" s="77"/>
      <c r="H116" s="78"/>
      <c r="I116" s="78"/>
      <c r="J116" s="74"/>
      <c r="K116" s="73"/>
      <c r="L116" s="79"/>
      <c r="N116" s="72"/>
      <c r="O116" s="73"/>
      <c r="P116" s="74"/>
      <c r="Q116" s="75"/>
      <c r="R116" s="76"/>
      <c r="S116" s="76"/>
      <c r="T116" s="77"/>
      <c r="U116" s="78"/>
      <c r="V116" s="78"/>
      <c r="W116" s="74"/>
      <c r="X116" s="73"/>
      <c r="Y116" s="79"/>
    </row>
    <row r="117" spans="1:25" ht="12.75" customHeight="1">
      <c r="A117" s="80"/>
      <c r="B117" s="80" t="s">
        <v>111</v>
      </c>
      <c r="C117" s="81"/>
      <c r="D117" s="82" t="s">
        <v>112</v>
      </c>
      <c r="E117" s="82" t="s">
        <v>113</v>
      </c>
      <c r="F117" s="83" t="s">
        <v>114</v>
      </c>
      <c r="G117" s="82" t="s">
        <v>115</v>
      </c>
      <c r="H117" s="84" t="s">
        <v>116</v>
      </c>
      <c r="I117" s="85"/>
      <c r="J117" s="81" t="s">
        <v>117</v>
      </c>
      <c r="K117" s="82" t="s">
        <v>111</v>
      </c>
      <c r="L117" s="80" t="s">
        <v>118</v>
      </c>
      <c r="M117" s="23">
        <v>150</v>
      </c>
      <c r="N117" s="80"/>
      <c r="O117" s="80" t="s">
        <v>111</v>
      </c>
      <c r="P117" s="81"/>
      <c r="Q117" s="82" t="s">
        <v>112</v>
      </c>
      <c r="R117" s="82" t="s">
        <v>113</v>
      </c>
      <c r="S117" s="83" t="s">
        <v>114</v>
      </c>
      <c r="T117" s="82" t="s">
        <v>115</v>
      </c>
      <c r="U117" s="84" t="s">
        <v>116</v>
      </c>
      <c r="V117" s="85"/>
      <c r="W117" s="81" t="s">
        <v>117</v>
      </c>
      <c r="X117" s="82" t="s">
        <v>111</v>
      </c>
      <c r="Y117" s="80" t="s">
        <v>118</v>
      </c>
    </row>
    <row r="118" spans="1:25" ht="12.75">
      <c r="A118" s="86" t="s">
        <v>118</v>
      </c>
      <c r="B118" s="87" t="s">
        <v>119</v>
      </c>
      <c r="C118" s="88" t="s">
        <v>120</v>
      </c>
      <c r="D118" s="89" t="s">
        <v>121</v>
      </c>
      <c r="E118" s="89" t="s">
        <v>122</v>
      </c>
      <c r="F118" s="89"/>
      <c r="G118" s="89"/>
      <c r="H118" s="90" t="s">
        <v>120</v>
      </c>
      <c r="I118" s="90" t="s">
        <v>117</v>
      </c>
      <c r="J118" s="91"/>
      <c r="K118" s="86" t="s">
        <v>119</v>
      </c>
      <c r="L118" s="86"/>
      <c r="M118" s="23">
        <v>150</v>
      </c>
      <c r="N118" s="86" t="s">
        <v>118</v>
      </c>
      <c r="O118" s="86" t="s">
        <v>119</v>
      </c>
      <c r="P118" s="91" t="s">
        <v>120</v>
      </c>
      <c r="Q118" s="92" t="s">
        <v>121</v>
      </c>
      <c r="R118" s="92" t="s">
        <v>122</v>
      </c>
      <c r="S118" s="92"/>
      <c r="T118" s="92"/>
      <c r="U118" s="90" t="s">
        <v>120</v>
      </c>
      <c r="V118" s="90" t="s">
        <v>117</v>
      </c>
      <c r="W118" s="91"/>
      <c r="X118" s="86" t="s">
        <v>119</v>
      </c>
      <c r="Y118" s="86"/>
    </row>
    <row r="119" spans="1:25" ht="16.5" customHeight="1">
      <c r="A119" s="93">
        <v>0</v>
      </c>
      <c r="B119" s="94">
        <v>5</v>
      </c>
      <c r="C119" s="95">
        <v>23</v>
      </c>
      <c r="D119" s="96" t="s">
        <v>180</v>
      </c>
      <c r="E119" s="97" t="s">
        <v>93</v>
      </c>
      <c r="F119" s="98" t="s">
        <v>361</v>
      </c>
      <c r="G119" s="99">
        <v>10</v>
      </c>
      <c r="H119" s="100">
        <v>420</v>
      </c>
      <c r="I119" s="100"/>
      <c r="J119" s="101">
        <v>62</v>
      </c>
      <c r="K119" s="102">
        <v>5</v>
      </c>
      <c r="L119" s="93">
        <v>0</v>
      </c>
      <c r="M119" s="23"/>
      <c r="N119" s="93">
        <v>1</v>
      </c>
      <c r="O119" s="94">
        <v>4</v>
      </c>
      <c r="P119" s="95">
        <v>23</v>
      </c>
      <c r="Q119" s="103" t="s">
        <v>767</v>
      </c>
      <c r="R119" s="97" t="s">
        <v>103</v>
      </c>
      <c r="S119" s="107" t="s">
        <v>863</v>
      </c>
      <c r="T119" s="105">
        <v>9</v>
      </c>
      <c r="U119" s="100">
        <v>500</v>
      </c>
      <c r="V119" s="100"/>
      <c r="W119" s="101">
        <v>62</v>
      </c>
      <c r="X119" s="106">
        <v>6</v>
      </c>
      <c r="Y119" s="93">
        <v>-1</v>
      </c>
    </row>
    <row r="120" spans="1:25" ht="16.5" customHeight="1">
      <c r="A120" s="93">
        <v>0</v>
      </c>
      <c r="B120" s="94">
        <v>5</v>
      </c>
      <c r="C120" s="95">
        <v>51</v>
      </c>
      <c r="D120" s="96" t="s">
        <v>180</v>
      </c>
      <c r="E120" s="97" t="s">
        <v>93</v>
      </c>
      <c r="F120" s="97" t="s">
        <v>404</v>
      </c>
      <c r="G120" s="99">
        <v>10</v>
      </c>
      <c r="H120" s="100">
        <v>420</v>
      </c>
      <c r="I120" s="100"/>
      <c r="J120" s="101">
        <v>42</v>
      </c>
      <c r="K120" s="102">
        <v>5</v>
      </c>
      <c r="L120" s="93">
        <v>0</v>
      </c>
      <c r="M120" s="23"/>
      <c r="N120" s="93">
        <v>4</v>
      </c>
      <c r="O120" s="94">
        <v>8</v>
      </c>
      <c r="P120" s="95">
        <v>41</v>
      </c>
      <c r="Q120" s="96" t="s">
        <v>864</v>
      </c>
      <c r="R120" s="97" t="s">
        <v>7</v>
      </c>
      <c r="S120" s="104" t="s">
        <v>817</v>
      </c>
      <c r="T120" s="105">
        <v>11</v>
      </c>
      <c r="U120" s="100">
        <v>600</v>
      </c>
      <c r="V120" s="100"/>
      <c r="W120" s="101">
        <v>52</v>
      </c>
      <c r="X120" s="106">
        <v>2</v>
      </c>
      <c r="Y120" s="93">
        <v>-4</v>
      </c>
    </row>
    <row r="121" spans="1:25" ht="16.5" customHeight="1">
      <c r="A121" s="93">
        <v>0</v>
      </c>
      <c r="B121" s="94">
        <v>5</v>
      </c>
      <c r="C121" s="108">
        <v>12</v>
      </c>
      <c r="D121" s="96" t="s">
        <v>180</v>
      </c>
      <c r="E121" s="109" t="s">
        <v>93</v>
      </c>
      <c r="F121" s="109" t="s">
        <v>127</v>
      </c>
      <c r="G121" s="111">
        <v>10</v>
      </c>
      <c r="H121" s="112">
        <v>420</v>
      </c>
      <c r="I121" s="112"/>
      <c r="J121" s="113">
        <v>32</v>
      </c>
      <c r="K121" s="114">
        <v>5</v>
      </c>
      <c r="L121" s="115">
        <v>0</v>
      </c>
      <c r="M121" s="31"/>
      <c r="N121" s="115">
        <v>4</v>
      </c>
      <c r="O121" s="116">
        <v>8</v>
      </c>
      <c r="P121" s="95">
        <v>51</v>
      </c>
      <c r="Q121" s="103" t="s">
        <v>864</v>
      </c>
      <c r="R121" s="97" t="s">
        <v>7</v>
      </c>
      <c r="S121" s="104" t="s">
        <v>817</v>
      </c>
      <c r="T121" s="105">
        <v>11</v>
      </c>
      <c r="U121" s="100">
        <v>600</v>
      </c>
      <c r="V121" s="100"/>
      <c r="W121" s="101">
        <v>42</v>
      </c>
      <c r="X121" s="106">
        <v>2</v>
      </c>
      <c r="Y121" s="115">
        <v>-4</v>
      </c>
    </row>
    <row r="122" spans="1:25" ht="16.5" customHeight="1">
      <c r="A122" s="93">
        <v>0</v>
      </c>
      <c r="B122" s="94">
        <v>5</v>
      </c>
      <c r="C122" s="95">
        <v>61</v>
      </c>
      <c r="D122" s="103" t="s">
        <v>180</v>
      </c>
      <c r="E122" s="109" t="s">
        <v>93</v>
      </c>
      <c r="F122" s="109" t="s">
        <v>127</v>
      </c>
      <c r="G122" s="99">
        <v>10</v>
      </c>
      <c r="H122" s="100">
        <v>420</v>
      </c>
      <c r="I122" s="100"/>
      <c r="J122" s="101">
        <v>21</v>
      </c>
      <c r="K122" s="102">
        <v>5</v>
      </c>
      <c r="L122" s="93">
        <v>0</v>
      </c>
      <c r="M122" s="23"/>
      <c r="N122" s="93">
        <v>-7</v>
      </c>
      <c r="O122" s="94">
        <v>1</v>
      </c>
      <c r="P122" s="95">
        <v>31</v>
      </c>
      <c r="Q122" s="103" t="s">
        <v>395</v>
      </c>
      <c r="R122" s="109" t="s">
        <v>93</v>
      </c>
      <c r="S122" s="121" t="s">
        <v>228</v>
      </c>
      <c r="T122" s="105">
        <v>11</v>
      </c>
      <c r="U122" s="100">
        <v>150</v>
      </c>
      <c r="V122" s="100"/>
      <c r="W122" s="101">
        <v>11</v>
      </c>
      <c r="X122" s="106">
        <v>9</v>
      </c>
      <c r="Y122" s="93">
        <v>7</v>
      </c>
    </row>
    <row r="123" spans="1:25" ht="16.5" customHeight="1">
      <c r="A123" s="93">
        <v>0</v>
      </c>
      <c r="B123" s="94">
        <v>5</v>
      </c>
      <c r="C123" s="95">
        <v>41</v>
      </c>
      <c r="D123" s="96" t="s">
        <v>180</v>
      </c>
      <c r="E123" s="97" t="s">
        <v>93</v>
      </c>
      <c r="F123" s="97" t="s">
        <v>319</v>
      </c>
      <c r="G123" s="99">
        <v>10</v>
      </c>
      <c r="H123" s="100">
        <v>420</v>
      </c>
      <c r="I123" s="100"/>
      <c r="J123" s="101">
        <v>52</v>
      </c>
      <c r="K123" s="102">
        <v>5</v>
      </c>
      <c r="L123" s="93">
        <v>0</v>
      </c>
      <c r="M123" s="23"/>
      <c r="N123" s="93">
        <v>-7</v>
      </c>
      <c r="O123" s="94">
        <v>1</v>
      </c>
      <c r="P123" s="95">
        <v>61</v>
      </c>
      <c r="Q123" s="96" t="s">
        <v>865</v>
      </c>
      <c r="R123" s="97" t="s">
        <v>7</v>
      </c>
      <c r="S123" s="104" t="s">
        <v>817</v>
      </c>
      <c r="T123" s="105">
        <v>11</v>
      </c>
      <c r="U123" s="100">
        <v>150</v>
      </c>
      <c r="V123" s="100"/>
      <c r="W123" s="101">
        <v>21</v>
      </c>
      <c r="X123" s="106">
        <v>9</v>
      </c>
      <c r="Y123" s="93">
        <v>7</v>
      </c>
    </row>
    <row r="124" spans="1:25" ht="16.5" customHeight="1">
      <c r="A124" s="93">
        <v>0</v>
      </c>
      <c r="B124" s="94">
        <v>5</v>
      </c>
      <c r="C124" s="95">
        <v>31</v>
      </c>
      <c r="D124" s="96" t="s">
        <v>180</v>
      </c>
      <c r="E124" s="97" t="s">
        <v>93</v>
      </c>
      <c r="F124" s="97" t="s">
        <v>441</v>
      </c>
      <c r="G124" s="99">
        <v>10</v>
      </c>
      <c r="H124" s="100">
        <v>420</v>
      </c>
      <c r="I124" s="100"/>
      <c r="J124" s="101">
        <v>11</v>
      </c>
      <c r="K124" s="102">
        <v>5</v>
      </c>
      <c r="L124" s="93">
        <v>0</v>
      </c>
      <c r="M124" s="23"/>
      <c r="N124" s="93">
        <v>4</v>
      </c>
      <c r="O124" s="94">
        <v>8</v>
      </c>
      <c r="P124" s="95">
        <v>12</v>
      </c>
      <c r="Q124" s="103" t="s">
        <v>864</v>
      </c>
      <c r="R124" s="97" t="s">
        <v>7</v>
      </c>
      <c r="S124" s="104" t="s">
        <v>817</v>
      </c>
      <c r="T124" s="105">
        <v>11</v>
      </c>
      <c r="U124" s="100">
        <v>600</v>
      </c>
      <c r="V124" s="100"/>
      <c r="W124" s="101">
        <v>32</v>
      </c>
      <c r="X124" s="106">
        <v>2</v>
      </c>
      <c r="Y124" s="93">
        <v>-4</v>
      </c>
    </row>
    <row r="125" spans="1:25" s="26" customFormat="1" ht="30" customHeight="1">
      <c r="A125" s="24"/>
      <c r="B125" s="24"/>
      <c r="C125" s="32"/>
      <c r="D125" s="24"/>
      <c r="E125" s="24"/>
      <c r="F125" s="24"/>
      <c r="G125" s="24"/>
      <c r="H125" s="24"/>
      <c r="I125" s="24"/>
      <c r="J125" s="32"/>
      <c r="K125" s="24"/>
      <c r="L125" s="24"/>
      <c r="M125" s="30"/>
      <c r="N125" s="24"/>
      <c r="O125" s="24"/>
      <c r="P125" s="32"/>
      <c r="Q125" s="24"/>
      <c r="R125" s="24"/>
      <c r="S125" s="24"/>
      <c r="T125" s="24"/>
      <c r="U125" s="24"/>
      <c r="V125" s="24"/>
      <c r="W125" s="32"/>
      <c r="X125" s="24"/>
      <c r="Y125" s="24"/>
    </row>
    <row r="126" spans="1:25" s="26" customFormat="1" ht="15">
      <c r="A126" s="122"/>
      <c r="B126" s="123" t="s">
        <v>53</v>
      </c>
      <c r="C126" s="124"/>
      <c r="D126" s="123"/>
      <c r="E126" s="125">
        <v>27</v>
      </c>
      <c r="F126" s="125"/>
      <c r="G126" s="126"/>
      <c r="H126" s="127" t="s">
        <v>55</v>
      </c>
      <c r="I126" s="127"/>
      <c r="J126" s="128" t="s">
        <v>138</v>
      </c>
      <c r="K126" s="128"/>
      <c r="L126" s="22"/>
      <c r="M126" s="23">
        <v>150</v>
      </c>
      <c r="N126" s="122"/>
      <c r="O126" s="123" t="s">
        <v>53</v>
      </c>
      <c r="P126" s="124"/>
      <c r="Q126" s="123"/>
      <c r="R126" s="125">
        <v>28</v>
      </c>
      <c r="S126" s="125"/>
      <c r="T126" s="126"/>
      <c r="U126" s="127" t="s">
        <v>55</v>
      </c>
      <c r="V126" s="127"/>
      <c r="W126" s="128" t="s">
        <v>140</v>
      </c>
      <c r="X126" s="128"/>
      <c r="Y126" s="22"/>
    </row>
    <row r="127" spans="1:25" s="26" customFormat="1" ht="12.75">
      <c r="A127" s="129"/>
      <c r="B127" s="129"/>
      <c r="C127" s="130"/>
      <c r="D127" s="131"/>
      <c r="E127" s="131"/>
      <c r="F127" s="131"/>
      <c r="G127" s="131"/>
      <c r="H127" s="132" t="s">
        <v>59</v>
      </c>
      <c r="I127" s="132"/>
      <c r="J127" s="128" t="s">
        <v>60</v>
      </c>
      <c r="K127" s="128"/>
      <c r="L127" s="22"/>
      <c r="M127" s="23">
        <v>150</v>
      </c>
      <c r="N127" s="129"/>
      <c r="O127" s="129"/>
      <c r="P127" s="130"/>
      <c r="Q127" s="131"/>
      <c r="R127" s="131"/>
      <c r="S127" s="131"/>
      <c r="T127" s="131"/>
      <c r="U127" s="132" t="s">
        <v>59</v>
      </c>
      <c r="V127" s="132"/>
      <c r="W127" s="128" t="s">
        <v>61</v>
      </c>
      <c r="X127" s="128"/>
      <c r="Y127" s="22"/>
    </row>
    <row r="128" spans="1:25" s="26" customFormat="1" ht="4.5" customHeight="1">
      <c r="A128" s="133"/>
      <c r="B128" s="134"/>
      <c r="C128" s="135"/>
      <c r="D128" s="136"/>
      <c r="E128" s="137"/>
      <c r="F128" s="137"/>
      <c r="G128" s="138"/>
      <c r="H128" s="139"/>
      <c r="I128" s="139"/>
      <c r="J128" s="135"/>
      <c r="K128" s="134"/>
      <c r="L128" s="140"/>
      <c r="M128" s="23"/>
      <c r="N128" s="133"/>
      <c r="O128" s="134"/>
      <c r="P128" s="135"/>
      <c r="Q128" s="136"/>
      <c r="R128" s="137"/>
      <c r="S128" s="137"/>
      <c r="T128" s="138"/>
      <c r="U128" s="139"/>
      <c r="V128" s="139"/>
      <c r="W128" s="141"/>
      <c r="X128" s="139"/>
      <c r="Y128" s="140"/>
    </row>
    <row r="129" spans="1:25" s="26" customFormat="1" ht="12.75" customHeight="1">
      <c r="A129" s="142" t="str">
        <f>$A$4</f>
        <v>4 тур</v>
      </c>
      <c r="B129" s="143"/>
      <c r="C129" s="144"/>
      <c r="D129" s="145"/>
      <c r="E129" s="25" t="s">
        <v>63</v>
      </c>
      <c r="F129" s="146" t="s">
        <v>866</v>
      </c>
      <c r="H129" s="147"/>
      <c r="I129" s="148"/>
      <c r="J129" s="28"/>
      <c r="K129" s="60"/>
      <c r="L129" s="61"/>
      <c r="M129" s="149"/>
      <c r="N129" s="142" t="str">
        <f>$A$4</f>
        <v>4 тур</v>
      </c>
      <c r="O129" s="143"/>
      <c r="P129" s="144"/>
      <c r="Q129" s="145"/>
      <c r="R129" s="25" t="s">
        <v>63</v>
      </c>
      <c r="S129" s="146" t="s">
        <v>867</v>
      </c>
      <c r="U129" s="147"/>
      <c r="V129" s="148"/>
      <c r="W129" s="28"/>
      <c r="X129" s="60"/>
      <c r="Y129" s="61"/>
    </row>
    <row r="130" spans="1:25" s="26" customFormat="1" ht="12.75" customHeight="1">
      <c r="A130" s="150"/>
      <c r="B130" s="143"/>
      <c r="C130" s="144"/>
      <c r="D130" s="145"/>
      <c r="E130" s="27" t="s">
        <v>66</v>
      </c>
      <c r="F130" s="146" t="s">
        <v>868</v>
      </c>
      <c r="H130" s="151"/>
      <c r="I130" s="148"/>
      <c r="J130" s="29"/>
      <c r="K130" s="62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18.1</v>
      </c>
      <c r="L130" s="63"/>
      <c r="M130" s="149"/>
      <c r="N130" s="150"/>
      <c r="O130" s="143"/>
      <c r="P130" s="144"/>
      <c r="Q130" s="145"/>
      <c r="R130" s="27" t="s">
        <v>66</v>
      </c>
      <c r="S130" s="146" t="s">
        <v>88</v>
      </c>
      <c r="U130" s="151"/>
      <c r="V130" s="148"/>
      <c r="W130" s="29"/>
      <c r="X130" s="62">
        <f>IF(S129&amp;S130&amp;S131&amp;S132="","",(LEN(S129&amp;S130&amp;S131&amp;S132)-LEN(SUBSTITUTE(S129&amp;S130&amp;S131&amp;S132,"Т","")))*4+(LEN(S129&amp;S130&amp;S131&amp;S132)-LEN(SUBSTITUTE(S129&amp;S130&amp;S131&amp;S132,"К","")))*3+(LEN(S129&amp;S130&amp;S131&amp;S132)-LEN(SUBSTITUTE(S129&amp;S130&amp;S131&amp;S132,"Д","")))*2+(LEN(S129&amp;S130&amp;S131&amp;S132)-LEN(SUBSTITUTE(S129&amp;S130&amp;S131&amp;S132,"В","")))+0.1)</f>
        <v>13.1</v>
      </c>
      <c r="Y130" s="63"/>
    </row>
    <row r="131" spans="1:25" s="26" customFormat="1" ht="12.75" customHeight="1">
      <c r="A131" s="150"/>
      <c r="B131" s="143"/>
      <c r="C131" s="144"/>
      <c r="D131" s="145"/>
      <c r="E131" s="27" t="s">
        <v>69</v>
      </c>
      <c r="F131" s="146" t="s">
        <v>869</v>
      </c>
      <c r="H131" s="147"/>
      <c r="I131" s="148"/>
      <c r="J131" s="64">
        <f>IF(K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8.1</v>
      </c>
      <c r="K131" s="62" t="str">
        <f>IF(K130="","","+")</f>
        <v>+</v>
      </c>
      <c r="L131" s="65">
        <f>IF(K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3.1</v>
      </c>
      <c r="M131" s="149"/>
      <c r="N131" s="150"/>
      <c r="O131" s="143"/>
      <c r="P131" s="144"/>
      <c r="Q131" s="145"/>
      <c r="R131" s="27" t="s">
        <v>69</v>
      </c>
      <c r="S131" s="146" t="s">
        <v>870</v>
      </c>
      <c r="U131" s="147"/>
      <c r="V131" s="148"/>
      <c r="W131" s="64">
        <f>IF(X130="","",(LEN(O133&amp;O134&amp;O135&amp;O136)-LEN(SUBSTITUTE(O133&amp;O134&amp;O135&amp;O136,"Т","")))*4+(LEN(O133&amp;O134&amp;O135&amp;O136)-LEN(SUBSTITUTE(O133&amp;O134&amp;O135&amp;O136,"К","")))*3+(LEN(O133&amp;O134&amp;O135&amp;O136)-LEN(SUBSTITUTE(O133&amp;O134&amp;O135&amp;O136,"Д","")))*2+(LEN(O133&amp;O134&amp;O135&amp;O136)-LEN(SUBSTITUTE(O133&amp;O134&amp;O135&amp;O136,"В","")))+0.1)</f>
        <v>4.1</v>
      </c>
      <c r="X131" s="62" t="str">
        <f>IF(X130="","","+")</f>
        <v>+</v>
      </c>
      <c r="Y131" s="65">
        <f>IF(X130="","",(LEN(U133&amp;U134&amp;U135&amp;U136)-LEN(SUBSTITUTE(U133&amp;U134&amp;U135&amp;U136,"Т","")))*4+(LEN(U133&amp;U134&amp;U135&amp;U136)-LEN(SUBSTITUTE(U133&amp;U134&amp;U135&amp;U136,"К","")))*3+(LEN(U133&amp;U134&amp;U135&amp;U136)-LEN(SUBSTITUTE(U133&amp;U134&amp;U135&amp;U136,"Д","")))*2+(LEN(U133&amp;U134&amp;U135&amp;U136)-LEN(SUBSTITUTE(U133&amp;U134&amp;U135&amp;U136,"В","")))+0.1)</f>
        <v>6.1</v>
      </c>
    </row>
    <row r="132" spans="1:25" s="26" customFormat="1" ht="12.75" customHeight="1">
      <c r="A132" s="150"/>
      <c r="B132" s="143"/>
      <c r="C132" s="144"/>
      <c r="D132" s="145"/>
      <c r="E132" s="25" t="s">
        <v>72</v>
      </c>
      <c r="F132" s="146" t="s">
        <v>871</v>
      </c>
      <c r="H132" s="147"/>
      <c r="I132" s="148"/>
      <c r="J132" s="29"/>
      <c r="K132" s="62">
        <f>IF(K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11.1</v>
      </c>
      <c r="L132" s="63"/>
      <c r="M132" s="149"/>
      <c r="N132" s="150"/>
      <c r="O132" s="143"/>
      <c r="P132" s="144"/>
      <c r="Q132" s="145"/>
      <c r="R132" s="25" t="s">
        <v>72</v>
      </c>
      <c r="S132" s="146" t="s">
        <v>872</v>
      </c>
      <c r="U132" s="147"/>
      <c r="V132" s="148"/>
      <c r="W132" s="29"/>
      <c r="X132" s="62">
        <f>IF(X130="","",(LEN(S137&amp;S138&amp;S139&amp;S140)-LEN(SUBSTITUTE(S137&amp;S138&amp;S139&amp;S140,"Т","")))*4+(LEN(S137&amp;S138&amp;S139&amp;S140)-LEN(SUBSTITUTE(S137&amp;S138&amp;S139&amp;S140,"К","")))*3+(LEN(S137&amp;S138&amp;S139&amp;S140)-LEN(SUBSTITUTE(S137&amp;S138&amp;S139&amp;S140,"Д","")))*2+(LEN(S137&amp;S138&amp;S139&amp;S140)-LEN(SUBSTITUTE(S137&amp;S138&amp;S139&amp;S140,"В","")))+0.1)</f>
        <v>17.1</v>
      </c>
      <c r="Y132" s="63"/>
    </row>
    <row r="133" spans="1:25" s="26" customFormat="1" ht="12.75" customHeight="1">
      <c r="A133" s="66" t="s">
        <v>63</v>
      </c>
      <c r="B133" s="152" t="s">
        <v>239</v>
      </c>
      <c r="C133" s="144"/>
      <c r="D133" s="145"/>
      <c r="E133" s="153"/>
      <c r="F133" s="153"/>
      <c r="G133" s="25" t="s">
        <v>63</v>
      </c>
      <c r="H133" s="146" t="s">
        <v>292</v>
      </c>
      <c r="J133" s="147"/>
      <c r="K133" s="151"/>
      <c r="L133" s="154"/>
      <c r="M133" s="149"/>
      <c r="N133" s="66" t="s">
        <v>63</v>
      </c>
      <c r="O133" s="156" t="s">
        <v>873</v>
      </c>
      <c r="P133" s="144"/>
      <c r="Q133" s="145"/>
      <c r="R133" s="153"/>
      <c r="S133" s="153"/>
      <c r="T133" s="25" t="s">
        <v>63</v>
      </c>
      <c r="U133" s="146" t="s">
        <v>874</v>
      </c>
      <c r="W133" s="147"/>
      <c r="X133" s="151"/>
      <c r="Y133" s="154"/>
    </row>
    <row r="134" spans="1:25" s="26" customFormat="1" ht="12.75" customHeight="1">
      <c r="A134" s="67" t="s">
        <v>66</v>
      </c>
      <c r="B134" s="152" t="s">
        <v>875</v>
      </c>
      <c r="C134" s="155"/>
      <c r="D134" s="145"/>
      <c r="E134" s="153"/>
      <c r="F134" s="153"/>
      <c r="G134" s="27" t="s">
        <v>66</v>
      </c>
      <c r="H134" s="146" t="s">
        <v>779</v>
      </c>
      <c r="J134" s="147"/>
      <c r="K134" s="151"/>
      <c r="L134" s="154"/>
      <c r="M134" s="149"/>
      <c r="N134" s="67" t="s">
        <v>66</v>
      </c>
      <c r="O134" s="152" t="s">
        <v>99</v>
      </c>
      <c r="P134" s="155"/>
      <c r="Q134" s="145"/>
      <c r="R134" s="153"/>
      <c r="S134" s="153"/>
      <c r="T134" s="27" t="s">
        <v>66</v>
      </c>
      <c r="U134" s="146" t="s">
        <v>876</v>
      </c>
      <c r="W134" s="147"/>
      <c r="X134" s="151"/>
      <c r="Y134" s="154"/>
    </row>
    <row r="135" spans="1:25" s="26" customFormat="1" ht="12.75" customHeight="1">
      <c r="A135" s="67" t="s">
        <v>69</v>
      </c>
      <c r="B135" s="152" t="s">
        <v>877</v>
      </c>
      <c r="C135" s="144"/>
      <c r="D135" s="145"/>
      <c r="E135" s="153"/>
      <c r="F135" s="153"/>
      <c r="G135" s="27" t="s">
        <v>69</v>
      </c>
      <c r="H135" s="146" t="s">
        <v>878</v>
      </c>
      <c r="J135" s="147"/>
      <c r="K135" s="147"/>
      <c r="L135" s="154"/>
      <c r="M135" s="149"/>
      <c r="N135" s="67" t="s">
        <v>69</v>
      </c>
      <c r="O135" s="152" t="s">
        <v>879</v>
      </c>
      <c r="P135" s="144"/>
      <c r="Q135" s="145"/>
      <c r="R135" s="153"/>
      <c r="S135" s="153"/>
      <c r="T135" s="27" t="s">
        <v>69</v>
      </c>
      <c r="U135" s="146" t="s">
        <v>880</v>
      </c>
      <c r="W135" s="147"/>
      <c r="X135" s="147"/>
      <c r="Y135" s="154"/>
    </row>
    <row r="136" spans="1:25" s="26" customFormat="1" ht="12.75" customHeight="1">
      <c r="A136" s="66" t="s">
        <v>72</v>
      </c>
      <c r="B136" s="152" t="s">
        <v>881</v>
      </c>
      <c r="C136" s="155"/>
      <c r="D136" s="145"/>
      <c r="E136" s="153"/>
      <c r="F136" s="153"/>
      <c r="G136" s="25" t="s">
        <v>72</v>
      </c>
      <c r="H136" s="146" t="s">
        <v>882</v>
      </c>
      <c r="J136" s="147"/>
      <c r="K136" s="68" t="s">
        <v>89</v>
      </c>
      <c r="L136" s="154"/>
      <c r="M136" s="149"/>
      <c r="N136" s="66" t="s">
        <v>72</v>
      </c>
      <c r="O136" s="152" t="s">
        <v>883</v>
      </c>
      <c r="P136" s="155"/>
      <c r="Q136" s="145"/>
      <c r="R136" s="153"/>
      <c r="S136" s="153"/>
      <c r="T136" s="25" t="s">
        <v>72</v>
      </c>
      <c r="U136" s="161" t="s">
        <v>268</v>
      </c>
      <c r="W136" s="147"/>
      <c r="X136" s="68" t="s">
        <v>89</v>
      </c>
      <c r="Y136" s="154"/>
    </row>
    <row r="137" spans="1:25" s="26" customFormat="1" ht="12.75" customHeight="1">
      <c r="A137" s="157"/>
      <c r="B137" s="155"/>
      <c r="C137" s="155"/>
      <c r="D137" s="145"/>
      <c r="E137" s="25" t="s">
        <v>63</v>
      </c>
      <c r="F137" s="146" t="s">
        <v>884</v>
      </c>
      <c r="H137" s="147"/>
      <c r="I137" s="158"/>
      <c r="J137" s="69" t="s">
        <v>93</v>
      </c>
      <c r="K137" s="159" t="s">
        <v>885</v>
      </c>
      <c r="L137" s="154"/>
      <c r="M137" s="149"/>
      <c r="N137" s="157"/>
      <c r="O137" s="155"/>
      <c r="P137" s="155"/>
      <c r="Q137" s="145"/>
      <c r="R137" s="25" t="s">
        <v>63</v>
      </c>
      <c r="S137" s="146" t="s">
        <v>886</v>
      </c>
      <c r="U137" s="147"/>
      <c r="V137" s="158"/>
      <c r="W137" s="69" t="s">
        <v>93</v>
      </c>
      <c r="X137" s="159" t="s">
        <v>887</v>
      </c>
      <c r="Y137" s="154"/>
    </row>
    <row r="138" spans="1:25" s="26" customFormat="1" ht="12.75" customHeight="1">
      <c r="A138" s="150"/>
      <c r="B138" s="70" t="s">
        <v>97</v>
      </c>
      <c r="C138" s="144"/>
      <c r="D138" s="145"/>
      <c r="E138" s="27" t="s">
        <v>66</v>
      </c>
      <c r="F138" s="146" t="s">
        <v>888</v>
      </c>
      <c r="H138" s="147"/>
      <c r="I138" s="148"/>
      <c r="J138" s="69" t="s">
        <v>7</v>
      </c>
      <c r="K138" s="160" t="s">
        <v>889</v>
      </c>
      <c r="L138" s="154"/>
      <c r="M138" s="149"/>
      <c r="N138" s="150"/>
      <c r="O138" s="70" t="s">
        <v>97</v>
      </c>
      <c r="P138" s="144"/>
      <c r="Q138" s="145"/>
      <c r="R138" s="27" t="s">
        <v>66</v>
      </c>
      <c r="S138" s="146" t="s">
        <v>890</v>
      </c>
      <c r="U138" s="147"/>
      <c r="V138" s="148"/>
      <c r="W138" s="69" t="s">
        <v>7</v>
      </c>
      <c r="X138" s="160" t="s">
        <v>887</v>
      </c>
      <c r="Y138" s="154"/>
    </row>
    <row r="139" spans="1:25" s="26" customFormat="1" ht="12.75" customHeight="1">
      <c r="A139" s="150"/>
      <c r="B139" s="70" t="s">
        <v>705</v>
      </c>
      <c r="C139" s="144"/>
      <c r="D139" s="145"/>
      <c r="E139" s="27" t="s">
        <v>69</v>
      </c>
      <c r="F139" s="146" t="s">
        <v>891</v>
      </c>
      <c r="H139" s="151"/>
      <c r="I139" s="148"/>
      <c r="J139" s="69" t="s">
        <v>103</v>
      </c>
      <c r="K139" s="160" t="s">
        <v>892</v>
      </c>
      <c r="L139" s="154"/>
      <c r="M139" s="149"/>
      <c r="N139" s="150"/>
      <c r="O139" s="70" t="s">
        <v>893</v>
      </c>
      <c r="P139" s="144"/>
      <c r="Q139" s="145"/>
      <c r="R139" s="27" t="s">
        <v>69</v>
      </c>
      <c r="S139" s="146" t="s">
        <v>724</v>
      </c>
      <c r="U139" s="151"/>
      <c r="V139" s="148"/>
      <c r="W139" s="69" t="s">
        <v>103</v>
      </c>
      <c r="X139" s="160" t="s">
        <v>894</v>
      </c>
      <c r="Y139" s="154"/>
    </row>
    <row r="140" spans="1:25" s="26" customFormat="1" ht="12.75" customHeight="1">
      <c r="A140" s="162"/>
      <c r="B140" s="163"/>
      <c r="C140" s="163"/>
      <c r="D140" s="145"/>
      <c r="E140" s="25" t="s">
        <v>72</v>
      </c>
      <c r="F140" s="146" t="s">
        <v>814</v>
      </c>
      <c r="H140" s="163"/>
      <c r="I140" s="163"/>
      <c r="J140" s="71" t="s">
        <v>109</v>
      </c>
      <c r="K140" s="160" t="s">
        <v>892</v>
      </c>
      <c r="L140" s="164"/>
      <c r="M140" s="165"/>
      <c r="N140" s="162"/>
      <c r="O140" s="163"/>
      <c r="P140" s="163"/>
      <c r="Q140" s="145"/>
      <c r="R140" s="25" t="s">
        <v>72</v>
      </c>
      <c r="S140" s="146" t="s">
        <v>637</v>
      </c>
      <c r="U140" s="163"/>
      <c r="V140" s="163"/>
      <c r="W140" s="71" t="s">
        <v>109</v>
      </c>
      <c r="X140" s="160" t="s">
        <v>894</v>
      </c>
      <c r="Y140" s="164"/>
    </row>
    <row r="141" spans="1:25" ht="4.5" customHeight="1">
      <c r="A141" s="72"/>
      <c r="B141" s="73"/>
      <c r="C141" s="74"/>
      <c r="D141" s="75"/>
      <c r="E141" s="76"/>
      <c r="F141" s="76"/>
      <c r="G141" s="77"/>
      <c r="H141" s="78"/>
      <c r="I141" s="78"/>
      <c r="J141" s="74"/>
      <c r="K141" s="73"/>
      <c r="L141" s="79"/>
      <c r="N141" s="72"/>
      <c r="O141" s="73"/>
      <c r="P141" s="74"/>
      <c r="Q141" s="75"/>
      <c r="R141" s="76"/>
      <c r="S141" s="76"/>
      <c r="T141" s="77"/>
      <c r="U141" s="78"/>
      <c r="V141" s="78"/>
      <c r="W141" s="74"/>
      <c r="X141" s="73"/>
      <c r="Y141" s="79"/>
    </row>
    <row r="142" spans="1:25" ht="12.75" customHeight="1">
      <c r="A142" s="80"/>
      <c r="B142" s="80" t="s">
        <v>111</v>
      </c>
      <c r="C142" s="81"/>
      <c r="D142" s="82" t="s">
        <v>112</v>
      </c>
      <c r="E142" s="82" t="s">
        <v>113</v>
      </c>
      <c r="F142" s="83" t="s">
        <v>114</v>
      </c>
      <c r="G142" s="82" t="s">
        <v>115</v>
      </c>
      <c r="H142" s="84" t="s">
        <v>116</v>
      </c>
      <c r="I142" s="85"/>
      <c r="J142" s="81" t="s">
        <v>117</v>
      </c>
      <c r="K142" s="82" t="s">
        <v>111</v>
      </c>
      <c r="L142" s="80" t="s">
        <v>118</v>
      </c>
      <c r="M142" s="23">
        <v>150</v>
      </c>
      <c r="N142" s="80"/>
      <c r="O142" s="80" t="s">
        <v>111</v>
      </c>
      <c r="P142" s="81"/>
      <c r="Q142" s="82" t="s">
        <v>112</v>
      </c>
      <c r="R142" s="82" t="s">
        <v>113</v>
      </c>
      <c r="S142" s="83" t="s">
        <v>114</v>
      </c>
      <c r="T142" s="82" t="s">
        <v>115</v>
      </c>
      <c r="U142" s="84" t="s">
        <v>116</v>
      </c>
      <c r="V142" s="85"/>
      <c r="W142" s="81" t="s">
        <v>117</v>
      </c>
      <c r="X142" s="82" t="s">
        <v>111</v>
      </c>
      <c r="Y142" s="80" t="s">
        <v>118</v>
      </c>
    </row>
    <row r="143" spans="1:25" ht="12.75">
      <c r="A143" s="86" t="s">
        <v>118</v>
      </c>
      <c r="B143" s="87" t="s">
        <v>119</v>
      </c>
      <c r="C143" s="88" t="s">
        <v>120</v>
      </c>
      <c r="D143" s="89" t="s">
        <v>121</v>
      </c>
      <c r="E143" s="89" t="s">
        <v>122</v>
      </c>
      <c r="F143" s="89"/>
      <c r="G143" s="89"/>
      <c r="H143" s="90" t="s">
        <v>120</v>
      </c>
      <c r="I143" s="90" t="s">
        <v>117</v>
      </c>
      <c r="J143" s="91"/>
      <c r="K143" s="86" t="s">
        <v>119</v>
      </c>
      <c r="L143" s="86"/>
      <c r="M143" s="23">
        <v>150</v>
      </c>
      <c r="N143" s="86" t="s">
        <v>118</v>
      </c>
      <c r="O143" s="86" t="s">
        <v>119</v>
      </c>
      <c r="P143" s="91" t="s">
        <v>120</v>
      </c>
      <c r="Q143" s="92" t="s">
        <v>121</v>
      </c>
      <c r="R143" s="92" t="s">
        <v>122</v>
      </c>
      <c r="S143" s="92"/>
      <c r="T143" s="92"/>
      <c r="U143" s="90" t="s">
        <v>120</v>
      </c>
      <c r="V143" s="90" t="s">
        <v>117</v>
      </c>
      <c r="W143" s="91"/>
      <c r="X143" s="86" t="s">
        <v>119</v>
      </c>
      <c r="Y143" s="86"/>
    </row>
    <row r="144" spans="1:25" ht="16.5" customHeight="1">
      <c r="A144" s="93">
        <v>-9</v>
      </c>
      <c r="B144" s="94">
        <v>0</v>
      </c>
      <c r="C144" s="95">
        <v>51</v>
      </c>
      <c r="D144" s="96" t="s">
        <v>397</v>
      </c>
      <c r="E144" s="97" t="s">
        <v>7</v>
      </c>
      <c r="F144" s="98" t="s">
        <v>271</v>
      </c>
      <c r="G144" s="99">
        <v>10</v>
      </c>
      <c r="H144" s="100"/>
      <c r="I144" s="100">
        <v>100</v>
      </c>
      <c r="J144" s="101">
        <v>42</v>
      </c>
      <c r="K144" s="102">
        <v>10</v>
      </c>
      <c r="L144" s="93">
        <v>9</v>
      </c>
      <c r="M144" s="23"/>
      <c r="N144" s="93">
        <v>-5</v>
      </c>
      <c r="O144" s="94">
        <v>6</v>
      </c>
      <c r="P144" s="95">
        <v>51</v>
      </c>
      <c r="Q144" s="103" t="s">
        <v>815</v>
      </c>
      <c r="R144" s="97" t="s">
        <v>7</v>
      </c>
      <c r="S144" s="104" t="s">
        <v>319</v>
      </c>
      <c r="T144" s="105">
        <v>13</v>
      </c>
      <c r="U144" s="100">
        <v>710</v>
      </c>
      <c r="V144" s="100"/>
      <c r="W144" s="101">
        <v>42</v>
      </c>
      <c r="X144" s="106">
        <v>4</v>
      </c>
      <c r="Y144" s="93">
        <v>5</v>
      </c>
    </row>
    <row r="145" spans="1:25" ht="16.5" customHeight="1">
      <c r="A145" s="93">
        <v>-9</v>
      </c>
      <c r="B145" s="94">
        <v>2</v>
      </c>
      <c r="C145" s="95">
        <v>12</v>
      </c>
      <c r="D145" s="96" t="s">
        <v>895</v>
      </c>
      <c r="E145" s="97" t="s">
        <v>93</v>
      </c>
      <c r="F145" s="98" t="s">
        <v>443</v>
      </c>
      <c r="G145" s="99">
        <v>11</v>
      </c>
      <c r="H145" s="100"/>
      <c r="I145" s="100">
        <v>50</v>
      </c>
      <c r="J145" s="101">
        <v>32</v>
      </c>
      <c r="K145" s="102">
        <v>8</v>
      </c>
      <c r="L145" s="93">
        <v>9</v>
      </c>
      <c r="M145" s="23"/>
      <c r="N145" s="93">
        <v>-5</v>
      </c>
      <c r="O145" s="94">
        <v>1</v>
      </c>
      <c r="P145" s="95">
        <v>12</v>
      </c>
      <c r="Q145" s="96" t="s">
        <v>815</v>
      </c>
      <c r="R145" s="97" t="s">
        <v>7</v>
      </c>
      <c r="S145" s="104" t="s">
        <v>319</v>
      </c>
      <c r="T145" s="105">
        <v>12</v>
      </c>
      <c r="U145" s="100">
        <v>680</v>
      </c>
      <c r="V145" s="100"/>
      <c r="W145" s="101">
        <v>32</v>
      </c>
      <c r="X145" s="106">
        <v>9</v>
      </c>
      <c r="Y145" s="93">
        <v>5</v>
      </c>
    </row>
    <row r="146" spans="1:25" ht="16.5" customHeight="1">
      <c r="A146" s="93">
        <v>3</v>
      </c>
      <c r="B146" s="94">
        <v>5</v>
      </c>
      <c r="C146" s="108">
        <v>31</v>
      </c>
      <c r="D146" s="96" t="s">
        <v>317</v>
      </c>
      <c r="E146" s="109" t="s">
        <v>7</v>
      </c>
      <c r="F146" s="110" t="s">
        <v>271</v>
      </c>
      <c r="G146" s="111">
        <v>10</v>
      </c>
      <c r="H146" s="112">
        <v>430</v>
      </c>
      <c r="I146" s="112"/>
      <c r="J146" s="113">
        <v>11</v>
      </c>
      <c r="K146" s="114">
        <v>5</v>
      </c>
      <c r="L146" s="115">
        <v>-3</v>
      </c>
      <c r="M146" s="31"/>
      <c r="N146" s="115">
        <v>11</v>
      </c>
      <c r="O146" s="116">
        <v>8</v>
      </c>
      <c r="P146" s="95">
        <v>41</v>
      </c>
      <c r="Q146" s="103" t="s">
        <v>896</v>
      </c>
      <c r="R146" s="97" t="s">
        <v>93</v>
      </c>
      <c r="S146" s="107" t="s">
        <v>277</v>
      </c>
      <c r="T146" s="105">
        <v>12</v>
      </c>
      <c r="U146" s="100">
        <v>1430</v>
      </c>
      <c r="V146" s="100"/>
      <c r="W146" s="101">
        <v>52</v>
      </c>
      <c r="X146" s="106">
        <v>2</v>
      </c>
      <c r="Y146" s="115">
        <v>-11</v>
      </c>
    </row>
    <row r="147" spans="1:25" ht="16.5" customHeight="1">
      <c r="A147" s="93">
        <v>3</v>
      </c>
      <c r="B147" s="94">
        <v>5</v>
      </c>
      <c r="C147" s="95">
        <v>41</v>
      </c>
      <c r="D147" s="103" t="s">
        <v>123</v>
      </c>
      <c r="E147" s="109" t="s">
        <v>93</v>
      </c>
      <c r="F147" s="110" t="s">
        <v>443</v>
      </c>
      <c r="G147" s="99">
        <v>10</v>
      </c>
      <c r="H147" s="100">
        <v>430</v>
      </c>
      <c r="I147" s="100"/>
      <c r="J147" s="101">
        <v>52</v>
      </c>
      <c r="K147" s="102">
        <v>5</v>
      </c>
      <c r="L147" s="93">
        <v>-3</v>
      </c>
      <c r="M147" s="23"/>
      <c r="N147" s="93">
        <v>-5</v>
      </c>
      <c r="O147" s="94">
        <v>4</v>
      </c>
      <c r="P147" s="95">
        <v>31</v>
      </c>
      <c r="Q147" s="103" t="s">
        <v>123</v>
      </c>
      <c r="R147" s="109" t="s">
        <v>93</v>
      </c>
      <c r="S147" s="117" t="s">
        <v>185</v>
      </c>
      <c r="T147" s="105">
        <v>12</v>
      </c>
      <c r="U147" s="100">
        <v>690</v>
      </c>
      <c r="V147" s="100"/>
      <c r="W147" s="101">
        <v>11</v>
      </c>
      <c r="X147" s="106">
        <v>6</v>
      </c>
      <c r="Y147" s="93">
        <v>5</v>
      </c>
    </row>
    <row r="148" spans="1:25" ht="16.5" customHeight="1">
      <c r="A148" s="93">
        <v>4</v>
      </c>
      <c r="B148" s="94">
        <v>9</v>
      </c>
      <c r="C148" s="95">
        <v>61</v>
      </c>
      <c r="D148" s="96" t="s">
        <v>123</v>
      </c>
      <c r="E148" s="97" t="s">
        <v>93</v>
      </c>
      <c r="F148" s="98" t="s">
        <v>576</v>
      </c>
      <c r="G148" s="99">
        <v>11</v>
      </c>
      <c r="H148" s="100">
        <v>460</v>
      </c>
      <c r="I148" s="100"/>
      <c r="J148" s="101">
        <v>21</v>
      </c>
      <c r="K148" s="102">
        <v>1</v>
      </c>
      <c r="L148" s="93">
        <v>-4</v>
      </c>
      <c r="M148" s="23"/>
      <c r="N148" s="93">
        <v>-5</v>
      </c>
      <c r="O148" s="94">
        <v>1</v>
      </c>
      <c r="P148" s="95">
        <v>61</v>
      </c>
      <c r="Q148" s="96" t="s">
        <v>815</v>
      </c>
      <c r="R148" s="97" t="s">
        <v>7</v>
      </c>
      <c r="S148" s="104" t="s">
        <v>319</v>
      </c>
      <c r="T148" s="105">
        <v>12</v>
      </c>
      <c r="U148" s="100">
        <v>680</v>
      </c>
      <c r="V148" s="100"/>
      <c r="W148" s="101">
        <v>21</v>
      </c>
      <c r="X148" s="106">
        <v>9</v>
      </c>
      <c r="Y148" s="93">
        <v>5</v>
      </c>
    </row>
    <row r="149" spans="1:25" ht="16.5" customHeight="1">
      <c r="A149" s="93">
        <v>4</v>
      </c>
      <c r="B149" s="94">
        <v>9</v>
      </c>
      <c r="C149" s="95">
        <v>23</v>
      </c>
      <c r="D149" s="96" t="s">
        <v>123</v>
      </c>
      <c r="E149" s="97" t="s">
        <v>93</v>
      </c>
      <c r="F149" s="98" t="s">
        <v>576</v>
      </c>
      <c r="G149" s="99">
        <v>11</v>
      </c>
      <c r="H149" s="100">
        <v>460</v>
      </c>
      <c r="I149" s="100"/>
      <c r="J149" s="101">
        <v>62</v>
      </c>
      <c r="K149" s="102">
        <v>1</v>
      </c>
      <c r="L149" s="93">
        <v>-4</v>
      </c>
      <c r="M149" s="23"/>
      <c r="N149" s="93">
        <v>11</v>
      </c>
      <c r="O149" s="94">
        <v>10</v>
      </c>
      <c r="P149" s="95">
        <v>23</v>
      </c>
      <c r="Q149" s="103" t="s">
        <v>397</v>
      </c>
      <c r="R149" s="97" t="s">
        <v>7</v>
      </c>
      <c r="S149" s="107" t="s">
        <v>357</v>
      </c>
      <c r="T149" s="105">
        <v>12</v>
      </c>
      <c r="U149" s="100">
        <v>1440</v>
      </c>
      <c r="V149" s="100"/>
      <c r="W149" s="101">
        <v>62</v>
      </c>
      <c r="X149" s="106">
        <v>0</v>
      </c>
      <c r="Y149" s="93">
        <v>-11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4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49"/>
  <sheetViews>
    <sheetView showGridLines="0" showZeros="0" zoomScalePageLayoutView="0" workbookViewId="0" topLeftCell="A1">
      <selection activeCell="A1" sqref="A1:IV16384"/>
    </sheetView>
  </sheetViews>
  <sheetFormatPr defaultColWidth="5.00390625" defaultRowHeight="12"/>
  <cols>
    <col min="1" max="1" width="5.75390625" style="24" customWidth="1"/>
    <col min="2" max="2" width="5.25390625" style="24" customWidth="1"/>
    <col min="3" max="3" width="3.625" style="32" bestFit="1" customWidth="1"/>
    <col min="4" max="4" width="6.375" style="24" customWidth="1"/>
    <col min="5" max="5" width="3.25390625" style="24" customWidth="1"/>
    <col min="6" max="6" width="3.875" style="24" customWidth="1"/>
    <col min="7" max="7" width="3.75390625" style="24" customWidth="1"/>
    <col min="8" max="9" width="6.25390625" style="24" customWidth="1"/>
    <col min="10" max="10" width="3.625" style="32" bestFit="1" customWidth="1"/>
    <col min="11" max="11" width="5.125" style="24" customWidth="1"/>
    <col min="12" max="12" width="6.00390625" style="24" bestFit="1" customWidth="1"/>
    <col min="13" max="13" width="0.74609375" style="30" customWidth="1"/>
    <col min="14" max="14" width="5.75390625" style="24" customWidth="1"/>
    <col min="15" max="15" width="5.25390625" style="24" customWidth="1"/>
    <col min="16" max="16" width="3.625" style="32" bestFit="1" customWidth="1"/>
    <col min="17" max="17" width="5.75390625" style="24" customWidth="1"/>
    <col min="18" max="18" width="3.25390625" style="24" customWidth="1"/>
    <col min="19" max="19" width="3.875" style="24" customWidth="1"/>
    <col min="20" max="20" width="3.75390625" style="24" customWidth="1"/>
    <col min="21" max="21" width="7.00390625" style="24" customWidth="1"/>
    <col min="22" max="22" width="5.75390625" style="24" customWidth="1"/>
    <col min="23" max="23" width="3.625" style="32" bestFit="1" customWidth="1"/>
    <col min="24" max="24" width="5.25390625" style="24" customWidth="1"/>
    <col min="25" max="25" width="6.00390625" style="24" bestFit="1" customWidth="1"/>
    <col min="26" max="16384" width="5.00390625" style="24" customWidth="1"/>
  </cols>
  <sheetData>
    <row r="1" spans="1:25" ht="25.5" customHeight="1">
      <c r="A1" s="122"/>
      <c r="B1" s="123" t="s">
        <v>53</v>
      </c>
      <c r="C1" s="124"/>
      <c r="D1" s="123"/>
      <c r="E1" s="125" t="s">
        <v>54</v>
      </c>
      <c r="F1" s="125"/>
      <c r="G1" s="126"/>
      <c r="H1" s="127" t="s">
        <v>55</v>
      </c>
      <c r="I1" s="127"/>
      <c r="J1" s="128" t="s">
        <v>56</v>
      </c>
      <c r="K1" s="128"/>
      <c r="L1" s="22"/>
      <c r="M1" s="23">
        <v>150</v>
      </c>
      <c r="N1" s="122"/>
      <c r="O1" s="123" t="s">
        <v>53</v>
      </c>
      <c r="P1" s="124"/>
      <c r="Q1" s="123"/>
      <c r="R1" s="125" t="s">
        <v>57</v>
      </c>
      <c r="S1" s="125"/>
      <c r="T1" s="126"/>
      <c r="U1" s="127" t="s">
        <v>55</v>
      </c>
      <c r="V1" s="127"/>
      <c r="W1" s="128" t="s">
        <v>58</v>
      </c>
      <c r="X1" s="128"/>
      <c r="Y1" s="22"/>
    </row>
    <row r="2" spans="1:25" ht="12.75">
      <c r="A2" s="129"/>
      <c r="B2" s="129"/>
      <c r="C2" s="130"/>
      <c r="D2" s="131"/>
      <c r="E2" s="131"/>
      <c r="F2" s="131"/>
      <c r="G2" s="131"/>
      <c r="H2" s="132" t="s">
        <v>59</v>
      </c>
      <c r="I2" s="132"/>
      <c r="J2" s="128" t="s">
        <v>60</v>
      </c>
      <c r="K2" s="128"/>
      <c r="L2" s="22"/>
      <c r="M2" s="23">
        <v>150</v>
      </c>
      <c r="N2" s="129"/>
      <c r="O2" s="129"/>
      <c r="P2" s="130"/>
      <c r="Q2" s="131"/>
      <c r="R2" s="131"/>
      <c r="S2" s="131"/>
      <c r="T2" s="131"/>
      <c r="U2" s="132" t="s">
        <v>59</v>
      </c>
      <c r="V2" s="132"/>
      <c r="W2" s="128" t="s">
        <v>61</v>
      </c>
      <c r="X2" s="128"/>
      <c r="Y2" s="22"/>
    </row>
    <row r="3" spans="1:25" ht="4.5" customHeight="1">
      <c r="A3" s="133"/>
      <c r="B3" s="134"/>
      <c r="C3" s="135"/>
      <c r="D3" s="136"/>
      <c r="E3" s="137"/>
      <c r="F3" s="137"/>
      <c r="G3" s="138"/>
      <c r="H3" s="139"/>
      <c r="I3" s="139"/>
      <c r="J3" s="135"/>
      <c r="K3" s="134"/>
      <c r="L3" s="140"/>
      <c r="M3" s="23"/>
      <c r="N3" s="133"/>
      <c r="O3" s="134"/>
      <c r="P3" s="135"/>
      <c r="Q3" s="136"/>
      <c r="R3" s="137"/>
      <c r="S3" s="137"/>
      <c r="T3" s="138"/>
      <c r="U3" s="139"/>
      <c r="V3" s="139"/>
      <c r="W3" s="141"/>
      <c r="X3" s="139"/>
      <c r="Y3" s="140"/>
    </row>
    <row r="4" spans="1:25" s="26" customFormat="1" ht="12.75" customHeight="1">
      <c r="A4" s="142" t="s">
        <v>897</v>
      </c>
      <c r="B4" s="143"/>
      <c r="C4" s="144"/>
      <c r="D4" s="145"/>
      <c r="E4" s="25" t="s">
        <v>63</v>
      </c>
      <c r="F4" s="146" t="s">
        <v>898</v>
      </c>
      <c r="H4" s="147"/>
      <c r="I4" s="148"/>
      <c r="J4" s="28"/>
      <c r="K4" s="60"/>
      <c r="L4" s="61"/>
      <c r="M4" s="149"/>
      <c r="N4" s="142" t="str">
        <f>$A$4</f>
        <v>5 тур</v>
      </c>
      <c r="O4" s="143"/>
      <c r="P4" s="144"/>
      <c r="Q4" s="145"/>
      <c r="R4" s="25" t="s">
        <v>63</v>
      </c>
      <c r="S4" s="146" t="s">
        <v>612</v>
      </c>
      <c r="U4" s="147"/>
      <c r="V4" s="148"/>
      <c r="W4" s="28"/>
      <c r="X4" s="60"/>
      <c r="Y4" s="61"/>
    </row>
    <row r="5" spans="1:25" s="26" customFormat="1" ht="12.75" customHeight="1">
      <c r="A5" s="150"/>
      <c r="B5" s="143"/>
      <c r="C5" s="144"/>
      <c r="D5" s="145"/>
      <c r="E5" s="27" t="s">
        <v>66</v>
      </c>
      <c r="F5" s="146" t="s">
        <v>763</v>
      </c>
      <c r="H5" s="151"/>
      <c r="I5" s="148"/>
      <c r="J5" s="29"/>
      <c r="K5" s="6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63"/>
      <c r="M5" s="149"/>
      <c r="N5" s="150"/>
      <c r="O5" s="143"/>
      <c r="P5" s="144"/>
      <c r="Q5" s="145"/>
      <c r="R5" s="27" t="s">
        <v>66</v>
      </c>
      <c r="S5" s="146" t="s">
        <v>763</v>
      </c>
      <c r="U5" s="151"/>
      <c r="V5" s="148"/>
      <c r="W5" s="29"/>
      <c r="X5" s="62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12.1</v>
      </c>
      <c r="Y5" s="63"/>
    </row>
    <row r="6" spans="1:25" s="26" customFormat="1" ht="12.75" customHeight="1">
      <c r="A6" s="150"/>
      <c r="B6" s="143"/>
      <c r="C6" s="144"/>
      <c r="D6" s="145"/>
      <c r="E6" s="27" t="s">
        <v>69</v>
      </c>
      <c r="F6" s="146" t="s">
        <v>237</v>
      </c>
      <c r="H6" s="147"/>
      <c r="I6" s="148"/>
      <c r="J6" s="64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62" t="str">
        <f>IF(K5="","","+")</f>
        <v>+</v>
      </c>
      <c r="L6" s="65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7.1</v>
      </c>
      <c r="M6" s="149"/>
      <c r="N6" s="150"/>
      <c r="O6" s="143"/>
      <c r="P6" s="144"/>
      <c r="Q6" s="145"/>
      <c r="R6" s="27" t="s">
        <v>69</v>
      </c>
      <c r="S6" s="146" t="s">
        <v>899</v>
      </c>
      <c r="U6" s="147"/>
      <c r="V6" s="148"/>
      <c r="W6" s="64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62" t="str">
        <f>IF(X5="","","+")</f>
        <v>+</v>
      </c>
      <c r="Y6" s="65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4.1</v>
      </c>
    </row>
    <row r="7" spans="1:25" s="26" customFormat="1" ht="12.75" customHeight="1">
      <c r="A7" s="150"/>
      <c r="B7" s="143"/>
      <c r="C7" s="144"/>
      <c r="D7" s="145"/>
      <c r="E7" s="25" t="s">
        <v>72</v>
      </c>
      <c r="F7" s="146" t="s">
        <v>311</v>
      </c>
      <c r="H7" s="147"/>
      <c r="I7" s="148"/>
      <c r="J7" s="29"/>
      <c r="K7" s="62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L7" s="63"/>
      <c r="M7" s="149"/>
      <c r="N7" s="150"/>
      <c r="O7" s="143"/>
      <c r="P7" s="144"/>
      <c r="Q7" s="145"/>
      <c r="R7" s="25" t="s">
        <v>72</v>
      </c>
      <c r="S7" s="146" t="s">
        <v>724</v>
      </c>
      <c r="U7" s="147"/>
      <c r="V7" s="148"/>
      <c r="W7" s="29"/>
      <c r="X7" s="62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16.1</v>
      </c>
      <c r="Y7" s="63"/>
    </row>
    <row r="8" spans="1:25" s="26" customFormat="1" ht="12.75" customHeight="1">
      <c r="A8" s="66" t="s">
        <v>63</v>
      </c>
      <c r="B8" s="152" t="s">
        <v>516</v>
      </c>
      <c r="C8" s="144"/>
      <c r="D8" s="145"/>
      <c r="E8" s="153"/>
      <c r="F8" s="153"/>
      <c r="G8" s="25" t="s">
        <v>63</v>
      </c>
      <c r="H8" s="146" t="s">
        <v>753</v>
      </c>
      <c r="J8" s="147"/>
      <c r="K8" s="151"/>
      <c r="L8" s="154"/>
      <c r="M8" s="149"/>
      <c r="N8" s="66" t="s">
        <v>63</v>
      </c>
      <c r="O8" s="152" t="s">
        <v>900</v>
      </c>
      <c r="P8" s="144"/>
      <c r="Q8" s="145"/>
      <c r="R8" s="153"/>
      <c r="S8" s="153"/>
      <c r="T8" s="25" t="s">
        <v>63</v>
      </c>
      <c r="U8" s="146" t="s">
        <v>255</v>
      </c>
      <c r="W8" s="147"/>
      <c r="X8" s="151"/>
      <c r="Y8" s="154"/>
    </row>
    <row r="9" spans="1:25" s="26" customFormat="1" ht="12.75" customHeight="1">
      <c r="A9" s="67" t="s">
        <v>66</v>
      </c>
      <c r="B9" s="152" t="s">
        <v>499</v>
      </c>
      <c r="C9" s="155"/>
      <c r="D9" s="145"/>
      <c r="E9" s="153"/>
      <c r="F9" s="153"/>
      <c r="G9" s="27" t="s">
        <v>66</v>
      </c>
      <c r="H9" s="146" t="s">
        <v>901</v>
      </c>
      <c r="J9" s="147"/>
      <c r="K9" s="151"/>
      <c r="L9" s="154"/>
      <c r="M9" s="149"/>
      <c r="N9" s="67" t="s">
        <v>66</v>
      </c>
      <c r="O9" s="152" t="s">
        <v>902</v>
      </c>
      <c r="P9" s="155"/>
      <c r="Q9" s="145"/>
      <c r="R9" s="153"/>
      <c r="S9" s="153"/>
      <c r="T9" s="27" t="s">
        <v>66</v>
      </c>
      <c r="U9" s="146" t="s">
        <v>198</v>
      </c>
      <c r="W9" s="147"/>
      <c r="X9" s="151"/>
      <c r="Y9" s="154"/>
    </row>
    <row r="10" spans="1:25" s="26" customFormat="1" ht="12.75" customHeight="1">
      <c r="A10" s="67" t="s">
        <v>69</v>
      </c>
      <c r="B10" s="152" t="s">
        <v>703</v>
      </c>
      <c r="C10" s="144"/>
      <c r="D10" s="145"/>
      <c r="E10" s="153"/>
      <c r="F10" s="153"/>
      <c r="G10" s="27" t="s">
        <v>69</v>
      </c>
      <c r="H10" s="146" t="s">
        <v>903</v>
      </c>
      <c r="J10" s="147"/>
      <c r="K10" s="147"/>
      <c r="L10" s="154"/>
      <c r="M10" s="149"/>
      <c r="N10" s="67" t="s">
        <v>69</v>
      </c>
      <c r="O10" s="152" t="s">
        <v>534</v>
      </c>
      <c r="P10" s="144"/>
      <c r="Q10" s="145"/>
      <c r="R10" s="153"/>
      <c r="S10" s="153"/>
      <c r="T10" s="27" t="s">
        <v>69</v>
      </c>
      <c r="U10" s="146" t="s">
        <v>416</v>
      </c>
      <c r="W10" s="147"/>
      <c r="X10" s="147"/>
      <c r="Y10" s="154"/>
    </row>
    <row r="11" spans="1:25" s="26" customFormat="1" ht="12.75" customHeight="1">
      <c r="A11" s="66" t="s">
        <v>72</v>
      </c>
      <c r="B11" s="152" t="s">
        <v>904</v>
      </c>
      <c r="C11" s="155"/>
      <c r="D11" s="145"/>
      <c r="E11" s="153"/>
      <c r="F11" s="153"/>
      <c r="G11" s="25" t="s">
        <v>72</v>
      </c>
      <c r="H11" s="146" t="s">
        <v>335</v>
      </c>
      <c r="J11" s="147"/>
      <c r="K11" s="68" t="s">
        <v>89</v>
      </c>
      <c r="L11" s="154"/>
      <c r="M11" s="149"/>
      <c r="N11" s="66" t="s">
        <v>72</v>
      </c>
      <c r="O11" s="152" t="s">
        <v>905</v>
      </c>
      <c r="P11" s="155"/>
      <c r="Q11" s="145"/>
      <c r="R11" s="153"/>
      <c r="S11" s="153"/>
      <c r="T11" s="25" t="s">
        <v>72</v>
      </c>
      <c r="U11" s="146" t="s">
        <v>906</v>
      </c>
      <c r="W11" s="147"/>
      <c r="X11" s="68" t="s">
        <v>89</v>
      </c>
      <c r="Y11" s="154"/>
    </row>
    <row r="12" spans="1:25" s="26" customFormat="1" ht="12.75" customHeight="1">
      <c r="A12" s="157"/>
      <c r="B12" s="155"/>
      <c r="C12" s="155"/>
      <c r="D12" s="145"/>
      <c r="E12" s="25" t="s">
        <v>63</v>
      </c>
      <c r="F12" s="146" t="s">
        <v>871</v>
      </c>
      <c r="H12" s="147"/>
      <c r="I12" s="158"/>
      <c r="J12" s="69" t="s">
        <v>93</v>
      </c>
      <c r="K12" s="159" t="s">
        <v>907</v>
      </c>
      <c r="L12" s="154"/>
      <c r="M12" s="149"/>
      <c r="N12" s="157"/>
      <c r="O12" s="155"/>
      <c r="P12" s="155"/>
      <c r="Q12" s="145"/>
      <c r="R12" s="25" t="s">
        <v>63</v>
      </c>
      <c r="S12" s="161" t="s">
        <v>908</v>
      </c>
      <c r="U12" s="147"/>
      <c r="V12" s="158"/>
      <c r="W12" s="69" t="s">
        <v>93</v>
      </c>
      <c r="X12" s="159" t="s">
        <v>909</v>
      </c>
      <c r="Y12" s="154"/>
    </row>
    <row r="13" spans="1:25" s="26" customFormat="1" ht="12.75" customHeight="1">
      <c r="A13" s="150"/>
      <c r="B13" s="70" t="s">
        <v>97</v>
      </c>
      <c r="C13" s="144"/>
      <c r="D13" s="145"/>
      <c r="E13" s="27" t="s">
        <v>66</v>
      </c>
      <c r="F13" s="146" t="s">
        <v>910</v>
      </c>
      <c r="H13" s="147"/>
      <c r="I13" s="148"/>
      <c r="J13" s="69" t="s">
        <v>7</v>
      </c>
      <c r="K13" s="160" t="s">
        <v>907</v>
      </c>
      <c r="L13" s="154"/>
      <c r="M13" s="149"/>
      <c r="N13" s="150"/>
      <c r="O13" s="70" t="s">
        <v>97</v>
      </c>
      <c r="P13" s="144"/>
      <c r="Q13" s="145"/>
      <c r="R13" s="27" t="s">
        <v>66</v>
      </c>
      <c r="S13" s="146" t="s">
        <v>80</v>
      </c>
      <c r="U13" s="147"/>
      <c r="V13" s="148"/>
      <c r="W13" s="69" t="s">
        <v>7</v>
      </c>
      <c r="X13" s="160" t="s">
        <v>911</v>
      </c>
      <c r="Y13" s="154"/>
    </row>
    <row r="14" spans="1:25" s="26" customFormat="1" ht="12.75" customHeight="1">
      <c r="A14" s="150"/>
      <c r="B14" s="70" t="s">
        <v>912</v>
      </c>
      <c r="C14" s="144"/>
      <c r="D14" s="145"/>
      <c r="E14" s="27" t="s">
        <v>69</v>
      </c>
      <c r="F14" s="146" t="s">
        <v>913</v>
      </c>
      <c r="H14" s="151"/>
      <c r="I14" s="148"/>
      <c r="J14" s="69" t="s">
        <v>103</v>
      </c>
      <c r="K14" s="160" t="s">
        <v>914</v>
      </c>
      <c r="L14" s="154"/>
      <c r="M14" s="149"/>
      <c r="N14" s="150"/>
      <c r="O14" s="70" t="s">
        <v>915</v>
      </c>
      <c r="P14" s="144"/>
      <c r="Q14" s="145"/>
      <c r="R14" s="27" t="s">
        <v>69</v>
      </c>
      <c r="S14" s="146" t="s">
        <v>916</v>
      </c>
      <c r="U14" s="151"/>
      <c r="V14" s="148"/>
      <c r="W14" s="69" t="s">
        <v>103</v>
      </c>
      <c r="X14" s="160" t="s">
        <v>917</v>
      </c>
      <c r="Y14" s="154"/>
    </row>
    <row r="15" spans="1:25" s="26" customFormat="1" ht="12.75" customHeight="1">
      <c r="A15" s="162"/>
      <c r="B15" s="163"/>
      <c r="C15" s="163"/>
      <c r="D15" s="145"/>
      <c r="E15" s="25" t="s">
        <v>72</v>
      </c>
      <c r="F15" s="146" t="s">
        <v>430</v>
      </c>
      <c r="H15" s="163"/>
      <c r="I15" s="163"/>
      <c r="J15" s="71" t="s">
        <v>109</v>
      </c>
      <c r="K15" s="160" t="s">
        <v>918</v>
      </c>
      <c r="L15" s="164"/>
      <c r="M15" s="165"/>
      <c r="N15" s="162"/>
      <c r="O15" s="163"/>
      <c r="P15" s="163"/>
      <c r="Q15" s="145"/>
      <c r="R15" s="25" t="s">
        <v>72</v>
      </c>
      <c r="S15" s="146" t="s">
        <v>371</v>
      </c>
      <c r="U15" s="163"/>
      <c r="V15" s="163"/>
      <c r="W15" s="71" t="s">
        <v>109</v>
      </c>
      <c r="X15" s="160" t="s">
        <v>917</v>
      </c>
      <c r="Y15" s="164"/>
    </row>
    <row r="16" spans="1:25" ht="4.5" customHeight="1">
      <c r="A16" s="72"/>
      <c r="B16" s="73"/>
      <c r="C16" s="74"/>
      <c r="D16" s="75"/>
      <c r="E16" s="76"/>
      <c r="F16" s="76"/>
      <c r="G16" s="77"/>
      <c r="H16" s="78"/>
      <c r="I16" s="78"/>
      <c r="J16" s="74"/>
      <c r="K16" s="73"/>
      <c r="L16" s="79"/>
      <c r="N16" s="72"/>
      <c r="O16" s="73"/>
      <c r="P16" s="74"/>
      <c r="Q16" s="75"/>
      <c r="R16" s="76"/>
      <c r="S16" s="76"/>
      <c r="T16" s="77"/>
      <c r="U16" s="78"/>
      <c r="V16" s="78"/>
      <c r="W16" s="74"/>
      <c r="X16" s="73"/>
      <c r="Y16" s="79"/>
    </row>
    <row r="17" spans="1:25" ht="12.75" customHeight="1">
      <c r="A17" s="80"/>
      <c r="B17" s="80" t="s">
        <v>111</v>
      </c>
      <c r="C17" s="81"/>
      <c r="D17" s="82" t="s">
        <v>112</v>
      </c>
      <c r="E17" s="82" t="s">
        <v>113</v>
      </c>
      <c r="F17" s="83" t="s">
        <v>114</v>
      </c>
      <c r="G17" s="82" t="s">
        <v>115</v>
      </c>
      <c r="H17" s="84" t="s">
        <v>116</v>
      </c>
      <c r="I17" s="85"/>
      <c r="J17" s="81" t="s">
        <v>117</v>
      </c>
      <c r="K17" s="82" t="s">
        <v>111</v>
      </c>
      <c r="L17" s="80" t="s">
        <v>118</v>
      </c>
      <c r="M17" s="23">
        <v>150</v>
      </c>
      <c r="N17" s="80"/>
      <c r="O17" s="80" t="s">
        <v>111</v>
      </c>
      <c r="P17" s="81"/>
      <c r="Q17" s="82" t="s">
        <v>112</v>
      </c>
      <c r="R17" s="82" t="s">
        <v>113</v>
      </c>
      <c r="S17" s="83" t="s">
        <v>114</v>
      </c>
      <c r="T17" s="82" t="s">
        <v>115</v>
      </c>
      <c r="U17" s="84" t="s">
        <v>116</v>
      </c>
      <c r="V17" s="85"/>
      <c r="W17" s="81" t="s">
        <v>117</v>
      </c>
      <c r="X17" s="82" t="s">
        <v>111</v>
      </c>
      <c r="Y17" s="80" t="s">
        <v>118</v>
      </c>
    </row>
    <row r="18" spans="1:25" ht="12.75">
      <c r="A18" s="86" t="s">
        <v>118</v>
      </c>
      <c r="B18" s="87" t="s">
        <v>119</v>
      </c>
      <c r="C18" s="88" t="s">
        <v>120</v>
      </c>
      <c r="D18" s="89" t="s">
        <v>121</v>
      </c>
      <c r="E18" s="89" t="s">
        <v>122</v>
      </c>
      <c r="F18" s="89"/>
      <c r="G18" s="89"/>
      <c r="H18" s="90" t="s">
        <v>120</v>
      </c>
      <c r="I18" s="90" t="s">
        <v>117</v>
      </c>
      <c r="J18" s="91"/>
      <c r="K18" s="86" t="s">
        <v>119</v>
      </c>
      <c r="L18" s="86"/>
      <c r="M18" s="23">
        <v>150</v>
      </c>
      <c r="N18" s="86" t="s">
        <v>118</v>
      </c>
      <c r="O18" s="86" t="s">
        <v>119</v>
      </c>
      <c r="P18" s="91" t="s">
        <v>120</v>
      </c>
      <c r="Q18" s="92" t="s">
        <v>121</v>
      </c>
      <c r="R18" s="92" t="s">
        <v>122</v>
      </c>
      <c r="S18" s="92"/>
      <c r="T18" s="92"/>
      <c r="U18" s="90" t="s">
        <v>120</v>
      </c>
      <c r="V18" s="90" t="s">
        <v>117</v>
      </c>
      <c r="W18" s="91"/>
      <c r="X18" s="86" t="s">
        <v>119</v>
      </c>
      <c r="Y18" s="86"/>
    </row>
    <row r="19" spans="1:25" ht="16.5" customHeight="1">
      <c r="A19" s="93">
        <v>-5</v>
      </c>
      <c r="B19" s="94">
        <v>1</v>
      </c>
      <c r="C19" s="95">
        <v>12</v>
      </c>
      <c r="D19" s="96" t="s">
        <v>919</v>
      </c>
      <c r="E19" s="97" t="s">
        <v>7</v>
      </c>
      <c r="F19" s="98" t="s">
        <v>576</v>
      </c>
      <c r="G19" s="99">
        <v>10</v>
      </c>
      <c r="H19" s="100"/>
      <c r="I19" s="100">
        <v>100</v>
      </c>
      <c r="J19" s="101">
        <v>21</v>
      </c>
      <c r="K19" s="102">
        <v>9</v>
      </c>
      <c r="L19" s="93">
        <v>5</v>
      </c>
      <c r="M19" s="23"/>
      <c r="N19" s="93">
        <v>1</v>
      </c>
      <c r="O19" s="94">
        <v>10</v>
      </c>
      <c r="P19" s="95">
        <v>12</v>
      </c>
      <c r="Q19" s="103" t="s">
        <v>123</v>
      </c>
      <c r="R19" s="97" t="s">
        <v>7</v>
      </c>
      <c r="S19" s="104" t="s">
        <v>816</v>
      </c>
      <c r="T19" s="105">
        <v>10</v>
      </c>
      <c r="U19" s="100">
        <v>630</v>
      </c>
      <c r="V19" s="100"/>
      <c r="W19" s="101">
        <v>21</v>
      </c>
      <c r="X19" s="106">
        <v>0</v>
      </c>
      <c r="Y19" s="93">
        <v>-1</v>
      </c>
    </row>
    <row r="20" spans="1:25" ht="16.5" customHeight="1">
      <c r="A20" s="93">
        <v>1</v>
      </c>
      <c r="B20" s="94">
        <v>6</v>
      </c>
      <c r="C20" s="95">
        <v>31</v>
      </c>
      <c r="D20" s="96" t="s">
        <v>920</v>
      </c>
      <c r="E20" s="97" t="s">
        <v>7</v>
      </c>
      <c r="F20" s="97" t="s">
        <v>356</v>
      </c>
      <c r="G20" s="99">
        <v>9</v>
      </c>
      <c r="H20" s="100">
        <v>140</v>
      </c>
      <c r="I20" s="100"/>
      <c r="J20" s="101">
        <v>52</v>
      </c>
      <c r="K20" s="102">
        <v>4</v>
      </c>
      <c r="L20" s="93">
        <v>-1</v>
      </c>
      <c r="M20" s="23"/>
      <c r="N20" s="93">
        <v>0</v>
      </c>
      <c r="O20" s="94">
        <v>3</v>
      </c>
      <c r="P20" s="95">
        <v>61</v>
      </c>
      <c r="Q20" s="96" t="s">
        <v>123</v>
      </c>
      <c r="R20" s="97" t="s">
        <v>7</v>
      </c>
      <c r="S20" s="107" t="s">
        <v>543</v>
      </c>
      <c r="T20" s="105">
        <v>9</v>
      </c>
      <c r="U20" s="100">
        <v>600</v>
      </c>
      <c r="V20" s="100"/>
      <c r="W20" s="101">
        <v>42</v>
      </c>
      <c r="X20" s="106">
        <v>7</v>
      </c>
      <c r="Y20" s="93">
        <v>0</v>
      </c>
    </row>
    <row r="21" spans="1:25" ht="16.5" customHeight="1">
      <c r="A21" s="93">
        <v>8</v>
      </c>
      <c r="B21" s="94">
        <v>9</v>
      </c>
      <c r="C21" s="108">
        <v>61</v>
      </c>
      <c r="D21" s="96" t="s">
        <v>123</v>
      </c>
      <c r="E21" s="109" t="s">
        <v>7</v>
      </c>
      <c r="F21" s="109" t="s">
        <v>132</v>
      </c>
      <c r="G21" s="111">
        <v>11</v>
      </c>
      <c r="H21" s="112">
        <v>460</v>
      </c>
      <c r="I21" s="112"/>
      <c r="J21" s="113">
        <v>42</v>
      </c>
      <c r="K21" s="114">
        <v>1</v>
      </c>
      <c r="L21" s="115">
        <v>-8</v>
      </c>
      <c r="M21" s="31"/>
      <c r="N21" s="115">
        <v>0</v>
      </c>
      <c r="O21" s="116">
        <v>3</v>
      </c>
      <c r="P21" s="95">
        <v>31</v>
      </c>
      <c r="Q21" s="103" t="s">
        <v>123</v>
      </c>
      <c r="R21" s="97" t="s">
        <v>7</v>
      </c>
      <c r="S21" s="107" t="s">
        <v>124</v>
      </c>
      <c r="T21" s="105">
        <v>9</v>
      </c>
      <c r="U21" s="100">
        <v>600</v>
      </c>
      <c r="V21" s="100"/>
      <c r="W21" s="101">
        <v>52</v>
      </c>
      <c r="X21" s="106">
        <v>7</v>
      </c>
      <c r="Y21" s="115">
        <v>0</v>
      </c>
    </row>
    <row r="22" spans="1:25" ht="16.5" customHeight="1">
      <c r="A22" s="93">
        <v>-5</v>
      </c>
      <c r="B22" s="94">
        <v>1</v>
      </c>
      <c r="C22" s="95">
        <v>41</v>
      </c>
      <c r="D22" s="103" t="s">
        <v>921</v>
      </c>
      <c r="E22" s="109" t="s">
        <v>7</v>
      </c>
      <c r="F22" s="109" t="s">
        <v>356</v>
      </c>
      <c r="G22" s="99">
        <v>8</v>
      </c>
      <c r="H22" s="100"/>
      <c r="I22" s="100">
        <v>100</v>
      </c>
      <c r="J22" s="101">
        <v>62</v>
      </c>
      <c r="K22" s="102">
        <v>9</v>
      </c>
      <c r="L22" s="93">
        <v>5</v>
      </c>
      <c r="M22" s="23"/>
      <c r="N22" s="93">
        <v>-12</v>
      </c>
      <c r="O22" s="94">
        <v>0</v>
      </c>
      <c r="P22" s="95">
        <v>41</v>
      </c>
      <c r="Q22" s="103" t="s">
        <v>317</v>
      </c>
      <c r="R22" s="109" t="s">
        <v>7</v>
      </c>
      <c r="S22" s="117" t="s">
        <v>575</v>
      </c>
      <c r="T22" s="105">
        <v>9</v>
      </c>
      <c r="U22" s="100"/>
      <c r="V22" s="100">
        <v>100</v>
      </c>
      <c r="W22" s="101">
        <v>62</v>
      </c>
      <c r="X22" s="106">
        <v>10</v>
      </c>
      <c r="Y22" s="93">
        <v>12</v>
      </c>
    </row>
    <row r="23" spans="1:25" ht="16.5" customHeight="1">
      <c r="A23" s="93">
        <v>8</v>
      </c>
      <c r="B23" s="94">
        <v>9</v>
      </c>
      <c r="C23" s="95">
        <v>23</v>
      </c>
      <c r="D23" s="96" t="s">
        <v>123</v>
      </c>
      <c r="E23" s="97" t="s">
        <v>7</v>
      </c>
      <c r="F23" s="97" t="s">
        <v>187</v>
      </c>
      <c r="G23" s="99">
        <v>11</v>
      </c>
      <c r="H23" s="100">
        <v>460</v>
      </c>
      <c r="I23" s="100"/>
      <c r="J23" s="101">
        <v>11</v>
      </c>
      <c r="K23" s="102">
        <v>1</v>
      </c>
      <c r="L23" s="93">
        <v>-8</v>
      </c>
      <c r="M23" s="23"/>
      <c r="N23" s="93">
        <v>0</v>
      </c>
      <c r="O23" s="94">
        <v>7</v>
      </c>
      <c r="P23" s="95">
        <v>23</v>
      </c>
      <c r="Q23" s="96" t="s">
        <v>180</v>
      </c>
      <c r="R23" s="97" t="s">
        <v>7</v>
      </c>
      <c r="S23" s="104" t="s">
        <v>816</v>
      </c>
      <c r="T23" s="105">
        <v>10</v>
      </c>
      <c r="U23" s="100">
        <v>620</v>
      </c>
      <c r="V23" s="100"/>
      <c r="W23" s="101">
        <v>11</v>
      </c>
      <c r="X23" s="106">
        <v>3</v>
      </c>
      <c r="Y23" s="93">
        <v>0</v>
      </c>
    </row>
    <row r="24" spans="1:25" ht="16.5" customHeight="1">
      <c r="A24" s="93">
        <v>-4</v>
      </c>
      <c r="B24" s="94">
        <v>4</v>
      </c>
      <c r="C24" s="95">
        <v>51</v>
      </c>
      <c r="D24" s="96" t="s">
        <v>921</v>
      </c>
      <c r="E24" s="97" t="s">
        <v>7</v>
      </c>
      <c r="F24" s="97" t="s">
        <v>185</v>
      </c>
      <c r="G24" s="99">
        <v>9</v>
      </c>
      <c r="H24" s="100"/>
      <c r="I24" s="100">
        <v>50</v>
      </c>
      <c r="J24" s="101">
        <v>32</v>
      </c>
      <c r="K24" s="102">
        <v>6</v>
      </c>
      <c r="L24" s="93">
        <v>4</v>
      </c>
      <c r="M24" s="23"/>
      <c r="N24" s="93">
        <v>0</v>
      </c>
      <c r="O24" s="94">
        <v>7</v>
      </c>
      <c r="P24" s="95">
        <v>51</v>
      </c>
      <c r="Q24" s="103" t="s">
        <v>180</v>
      </c>
      <c r="R24" s="97" t="s">
        <v>7</v>
      </c>
      <c r="S24" s="107" t="s">
        <v>363</v>
      </c>
      <c r="T24" s="105">
        <v>10</v>
      </c>
      <c r="U24" s="100">
        <v>620</v>
      </c>
      <c r="V24" s="100"/>
      <c r="W24" s="101">
        <v>32</v>
      </c>
      <c r="X24" s="106">
        <v>3</v>
      </c>
      <c r="Y24" s="93">
        <v>0</v>
      </c>
    </row>
    <row r="25" spans="1:25" s="26" customFormat="1" ht="30" customHeight="1">
      <c r="A25" s="24"/>
      <c r="B25" s="24"/>
      <c r="C25" s="32"/>
      <c r="D25" s="24"/>
      <c r="E25" s="24"/>
      <c r="F25" s="24"/>
      <c r="G25" s="24"/>
      <c r="H25" s="24"/>
      <c r="I25" s="24"/>
      <c r="J25" s="32"/>
      <c r="K25" s="24"/>
      <c r="L25" s="22"/>
      <c r="M25" s="30"/>
      <c r="N25" s="24"/>
      <c r="O25" s="24"/>
      <c r="P25" s="32"/>
      <c r="Q25" s="24"/>
      <c r="R25" s="24"/>
      <c r="S25" s="24"/>
      <c r="T25" s="24"/>
      <c r="U25" s="24"/>
      <c r="V25" s="24"/>
      <c r="W25" s="32"/>
      <c r="X25" s="24"/>
      <c r="Y25" s="22"/>
    </row>
    <row r="26" spans="1:25" s="26" customFormat="1" ht="15">
      <c r="A26" s="122"/>
      <c r="B26" s="123" t="s">
        <v>53</v>
      </c>
      <c r="C26" s="124"/>
      <c r="D26" s="123"/>
      <c r="E26" s="125" t="s">
        <v>137</v>
      </c>
      <c r="F26" s="125"/>
      <c r="G26" s="126"/>
      <c r="H26" s="127" t="s">
        <v>55</v>
      </c>
      <c r="I26" s="127"/>
      <c r="J26" s="128" t="s">
        <v>138</v>
      </c>
      <c r="K26" s="128"/>
      <c r="L26" s="22"/>
      <c r="M26" s="23">
        <v>150</v>
      </c>
      <c r="N26" s="122"/>
      <c r="O26" s="123" t="s">
        <v>53</v>
      </c>
      <c r="P26" s="124"/>
      <c r="Q26" s="123"/>
      <c r="R26" s="125" t="s">
        <v>139</v>
      </c>
      <c r="S26" s="125"/>
      <c r="T26" s="126"/>
      <c r="U26" s="127" t="s">
        <v>55</v>
      </c>
      <c r="V26" s="127"/>
      <c r="W26" s="128" t="s">
        <v>140</v>
      </c>
      <c r="X26" s="128"/>
      <c r="Y26" s="22"/>
    </row>
    <row r="27" spans="1:25" s="26" customFormat="1" ht="12.75">
      <c r="A27" s="129"/>
      <c r="B27" s="129"/>
      <c r="C27" s="130"/>
      <c r="D27" s="131"/>
      <c r="E27" s="131"/>
      <c r="F27" s="131"/>
      <c r="G27" s="131"/>
      <c r="H27" s="132" t="s">
        <v>59</v>
      </c>
      <c r="I27" s="132"/>
      <c r="J27" s="128" t="s">
        <v>141</v>
      </c>
      <c r="K27" s="128"/>
      <c r="L27" s="22"/>
      <c r="M27" s="23">
        <v>150</v>
      </c>
      <c r="N27" s="129"/>
      <c r="O27" s="129"/>
      <c r="P27" s="130"/>
      <c r="Q27" s="131"/>
      <c r="R27" s="131"/>
      <c r="S27" s="131"/>
      <c r="T27" s="131"/>
      <c r="U27" s="132" t="s">
        <v>59</v>
      </c>
      <c r="V27" s="132"/>
      <c r="W27" s="128" t="s">
        <v>142</v>
      </c>
      <c r="X27" s="128"/>
      <c r="Y27" s="22"/>
    </row>
    <row r="28" spans="1:25" s="26" customFormat="1" ht="4.5" customHeight="1">
      <c r="A28" s="133"/>
      <c r="B28" s="134"/>
      <c r="C28" s="135"/>
      <c r="D28" s="136"/>
      <c r="E28" s="137"/>
      <c r="F28" s="137"/>
      <c r="G28" s="138"/>
      <c r="H28" s="139"/>
      <c r="I28" s="139"/>
      <c r="J28" s="135"/>
      <c r="K28" s="134"/>
      <c r="L28" s="140"/>
      <c r="M28" s="23"/>
      <c r="N28" s="133"/>
      <c r="O28" s="134"/>
      <c r="P28" s="135"/>
      <c r="Q28" s="136"/>
      <c r="R28" s="137"/>
      <c r="S28" s="137"/>
      <c r="T28" s="138"/>
      <c r="U28" s="139"/>
      <c r="V28" s="139"/>
      <c r="W28" s="141"/>
      <c r="X28" s="139"/>
      <c r="Y28" s="140"/>
    </row>
    <row r="29" spans="1:25" s="26" customFormat="1" ht="12.75" customHeight="1">
      <c r="A29" s="142" t="str">
        <f>$A$4</f>
        <v>5 тур</v>
      </c>
      <c r="B29" s="143"/>
      <c r="C29" s="144"/>
      <c r="D29" s="145"/>
      <c r="E29" s="25" t="s">
        <v>63</v>
      </c>
      <c r="F29" s="146" t="s">
        <v>922</v>
      </c>
      <c r="H29" s="147"/>
      <c r="I29" s="148"/>
      <c r="J29" s="28"/>
      <c r="K29" s="60"/>
      <c r="L29" s="61"/>
      <c r="M29" s="149"/>
      <c r="N29" s="142" t="str">
        <f>$A$4</f>
        <v>5 тур</v>
      </c>
      <c r="O29" s="143"/>
      <c r="P29" s="144"/>
      <c r="Q29" s="145"/>
      <c r="R29" s="25" t="s">
        <v>63</v>
      </c>
      <c r="S29" s="146" t="s">
        <v>923</v>
      </c>
      <c r="U29" s="147"/>
      <c r="V29" s="148"/>
      <c r="W29" s="28"/>
      <c r="X29" s="60"/>
      <c r="Y29" s="61"/>
    </row>
    <row r="30" spans="1:25" s="26" customFormat="1" ht="12.75" customHeight="1">
      <c r="A30" s="150"/>
      <c r="B30" s="143"/>
      <c r="C30" s="144"/>
      <c r="D30" s="145"/>
      <c r="E30" s="27" t="s">
        <v>66</v>
      </c>
      <c r="F30" s="146" t="s">
        <v>579</v>
      </c>
      <c r="H30" s="151"/>
      <c r="I30" s="148"/>
      <c r="J30" s="29"/>
      <c r="K30" s="62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7.1</v>
      </c>
      <c r="L30" s="63"/>
      <c r="M30" s="149"/>
      <c r="N30" s="150"/>
      <c r="O30" s="143"/>
      <c r="P30" s="144"/>
      <c r="Q30" s="145"/>
      <c r="R30" s="27" t="s">
        <v>66</v>
      </c>
      <c r="S30" s="146" t="s">
        <v>481</v>
      </c>
      <c r="U30" s="151"/>
      <c r="V30" s="148"/>
      <c r="W30" s="29"/>
      <c r="X30" s="62">
        <f>IF(S29&amp;S30&amp;S31&amp;S32="","",(LEN(S29&amp;S30&amp;S31&amp;S32)-LEN(SUBSTITUTE(S29&amp;S30&amp;S31&amp;S32,"Т","")))*4+(LEN(S29&amp;S30&amp;S31&amp;S32)-LEN(SUBSTITUTE(S29&amp;S30&amp;S31&amp;S32,"К","")))*3+(LEN(S29&amp;S30&amp;S31&amp;S32)-LEN(SUBSTITUTE(S29&amp;S30&amp;S31&amp;S32,"Д","")))*2+(LEN(S29&amp;S30&amp;S31&amp;S32)-LEN(SUBSTITUTE(S29&amp;S30&amp;S31&amp;S32,"В","")))+0.1)</f>
        <v>16.1</v>
      </c>
      <c r="Y30" s="63"/>
    </row>
    <row r="31" spans="1:25" s="26" customFormat="1" ht="12.75" customHeight="1">
      <c r="A31" s="150"/>
      <c r="B31" s="143"/>
      <c r="C31" s="144"/>
      <c r="D31" s="145"/>
      <c r="E31" s="27" t="s">
        <v>69</v>
      </c>
      <c r="F31" s="146" t="s">
        <v>924</v>
      </c>
      <c r="H31" s="147"/>
      <c r="I31" s="148"/>
      <c r="J31" s="64">
        <f>IF(K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15.1</v>
      </c>
      <c r="K31" s="62" t="str">
        <f>IF(K30="","","+")</f>
        <v>+</v>
      </c>
      <c r="L31" s="65">
        <f>IF(K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11.1</v>
      </c>
      <c r="M31" s="149"/>
      <c r="N31" s="150"/>
      <c r="O31" s="143"/>
      <c r="P31" s="144"/>
      <c r="Q31" s="145"/>
      <c r="R31" s="27" t="s">
        <v>69</v>
      </c>
      <c r="S31" s="146" t="s">
        <v>925</v>
      </c>
      <c r="U31" s="147"/>
      <c r="V31" s="148"/>
      <c r="W31" s="64">
        <f>IF(X30="","",(LEN(O33&amp;O34&amp;O35&amp;O36)-LEN(SUBSTITUTE(O33&amp;O34&amp;O35&amp;O36,"Т","")))*4+(LEN(O33&amp;O34&amp;O35&amp;O36)-LEN(SUBSTITUTE(O33&amp;O34&amp;O35&amp;O36,"К","")))*3+(LEN(O33&amp;O34&amp;O35&amp;O36)-LEN(SUBSTITUTE(O33&amp;O34&amp;O35&amp;O36,"Д","")))*2+(LEN(O33&amp;O34&amp;O35&amp;O36)-LEN(SUBSTITUTE(O33&amp;O34&amp;O35&amp;O36,"В","")))+0.1)</f>
        <v>6.1</v>
      </c>
      <c r="X31" s="62" t="str">
        <f>IF(X30="","","+")</f>
        <v>+</v>
      </c>
      <c r="Y31" s="65">
        <f>IF(X30="","",(LEN(U33&amp;U34&amp;U35&amp;U36)-LEN(SUBSTITUTE(U33&amp;U34&amp;U35&amp;U36,"Т","")))*4+(LEN(U33&amp;U34&amp;U35&amp;U36)-LEN(SUBSTITUTE(U33&amp;U34&amp;U35&amp;U36,"К","")))*3+(LEN(U33&amp;U34&amp;U35&amp;U36)-LEN(SUBSTITUTE(U33&amp;U34&amp;U35&amp;U36,"Д","")))*2+(LEN(U33&amp;U34&amp;U35&amp;U36)-LEN(SUBSTITUTE(U33&amp;U34&amp;U35&amp;U36,"В","")))+0.1)</f>
        <v>9.1</v>
      </c>
    </row>
    <row r="32" spans="1:25" s="26" customFormat="1" ht="12.75" customHeight="1">
      <c r="A32" s="150"/>
      <c r="B32" s="143"/>
      <c r="C32" s="144"/>
      <c r="D32" s="145"/>
      <c r="E32" s="25" t="s">
        <v>72</v>
      </c>
      <c r="F32" s="146" t="s">
        <v>163</v>
      </c>
      <c r="H32" s="147"/>
      <c r="I32" s="148"/>
      <c r="J32" s="29"/>
      <c r="K32" s="62">
        <f>IF(K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7.1</v>
      </c>
      <c r="L32" s="63"/>
      <c r="M32" s="149"/>
      <c r="N32" s="150"/>
      <c r="O32" s="143"/>
      <c r="P32" s="144"/>
      <c r="Q32" s="145"/>
      <c r="R32" s="25" t="s">
        <v>72</v>
      </c>
      <c r="S32" s="146" t="s">
        <v>926</v>
      </c>
      <c r="U32" s="147"/>
      <c r="V32" s="148"/>
      <c r="W32" s="29"/>
      <c r="X32" s="62">
        <f>IF(X30="","",(LEN(S37&amp;S38&amp;S39&amp;S40)-LEN(SUBSTITUTE(S37&amp;S38&amp;S39&amp;S40,"Т","")))*4+(LEN(S37&amp;S38&amp;S39&amp;S40)-LEN(SUBSTITUTE(S37&amp;S38&amp;S39&amp;S40,"К","")))*3+(LEN(S37&amp;S38&amp;S39&amp;S40)-LEN(SUBSTITUTE(S37&amp;S38&amp;S39&amp;S40,"Д","")))*2+(LEN(S37&amp;S38&amp;S39&amp;S40)-LEN(SUBSTITUTE(S37&amp;S38&amp;S39&amp;S40,"В","")))+0.1)</f>
        <v>9.1</v>
      </c>
      <c r="Y32" s="63"/>
    </row>
    <row r="33" spans="1:25" s="26" customFormat="1" ht="12.75" customHeight="1">
      <c r="A33" s="66" t="s">
        <v>63</v>
      </c>
      <c r="B33" s="152" t="s">
        <v>778</v>
      </c>
      <c r="C33" s="144"/>
      <c r="D33" s="145"/>
      <c r="E33" s="153"/>
      <c r="F33" s="153"/>
      <c r="G33" s="25" t="s">
        <v>63</v>
      </c>
      <c r="H33" s="146" t="s">
        <v>927</v>
      </c>
      <c r="J33" s="147"/>
      <c r="K33" s="151"/>
      <c r="L33" s="154"/>
      <c r="M33" s="149"/>
      <c r="N33" s="66" t="s">
        <v>63</v>
      </c>
      <c r="O33" s="152" t="s">
        <v>342</v>
      </c>
      <c r="P33" s="144"/>
      <c r="Q33" s="145"/>
      <c r="R33" s="153"/>
      <c r="S33" s="153"/>
      <c r="T33" s="25" t="s">
        <v>63</v>
      </c>
      <c r="U33" s="146" t="s">
        <v>414</v>
      </c>
      <c r="W33" s="147"/>
      <c r="X33" s="151"/>
      <c r="Y33" s="154"/>
    </row>
    <row r="34" spans="1:25" s="26" customFormat="1" ht="12.75" customHeight="1">
      <c r="A34" s="67" t="s">
        <v>66</v>
      </c>
      <c r="B34" s="152" t="s">
        <v>412</v>
      </c>
      <c r="C34" s="155"/>
      <c r="D34" s="145"/>
      <c r="E34" s="153"/>
      <c r="F34" s="153"/>
      <c r="G34" s="27" t="s">
        <v>66</v>
      </c>
      <c r="H34" s="161" t="s">
        <v>928</v>
      </c>
      <c r="J34" s="147"/>
      <c r="K34" s="151"/>
      <c r="L34" s="154"/>
      <c r="M34" s="149"/>
      <c r="N34" s="67" t="s">
        <v>66</v>
      </c>
      <c r="O34" s="152" t="s">
        <v>586</v>
      </c>
      <c r="P34" s="155"/>
      <c r="Q34" s="145"/>
      <c r="R34" s="153"/>
      <c r="S34" s="153"/>
      <c r="T34" s="27" t="s">
        <v>66</v>
      </c>
      <c r="U34" s="146" t="s">
        <v>929</v>
      </c>
      <c r="W34" s="147"/>
      <c r="X34" s="151"/>
      <c r="Y34" s="154"/>
    </row>
    <row r="35" spans="1:25" s="26" customFormat="1" ht="12.75" customHeight="1">
      <c r="A35" s="67" t="s">
        <v>69</v>
      </c>
      <c r="B35" s="156" t="s">
        <v>167</v>
      </c>
      <c r="C35" s="144"/>
      <c r="D35" s="145"/>
      <c r="E35" s="153"/>
      <c r="F35" s="153"/>
      <c r="G35" s="27" t="s">
        <v>69</v>
      </c>
      <c r="H35" s="146" t="s">
        <v>60</v>
      </c>
      <c r="J35" s="147"/>
      <c r="K35" s="147"/>
      <c r="L35" s="154"/>
      <c r="M35" s="149"/>
      <c r="N35" s="67" t="s">
        <v>69</v>
      </c>
      <c r="O35" s="152" t="s">
        <v>572</v>
      </c>
      <c r="P35" s="144"/>
      <c r="Q35" s="145"/>
      <c r="R35" s="153"/>
      <c r="S35" s="153"/>
      <c r="T35" s="27" t="s">
        <v>69</v>
      </c>
      <c r="U35" s="146" t="s">
        <v>930</v>
      </c>
      <c r="W35" s="147"/>
      <c r="X35" s="147"/>
      <c r="Y35" s="154"/>
    </row>
    <row r="36" spans="1:25" s="26" customFormat="1" ht="12.75" customHeight="1">
      <c r="A36" s="66" t="s">
        <v>72</v>
      </c>
      <c r="B36" s="152" t="s">
        <v>886</v>
      </c>
      <c r="C36" s="155"/>
      <c r="D36" s="145"/>
      <c r="E36" s="153"/>
      <c r="F36" s="153"/>
      <c r="G36" s="25" t="s">
        <v>72</v>
      </c>
      <c r="H36" s="146" t="s">
        <v>931</v>
      </c>
      <c r="J36" s="147"/>
      <c r="K36" s="68" t="s">
        <v>89</v>
      </c>
      <c r="L36" s="154"/>
      <c r="M36" s="149"/>
      <c r="N36" s="66" t="s">
        <v>72</v>
      </c>
      <c r="O36" s="152" t="s">
        <v>932</v>
      </c>
      <c r="P36" s="155"/>
      <c r="Q36" s="145"/>
      <c r="R36" s="153"/>
      <c r="S36" s="153"/>
      <c r="T36" s="25" t="s">
        <v>72</v>
      </c>
      <c r="U36" s="146" t="s">
        <v>64</v>
      </c>
      <c r="W36" s="147"/>
      <c r="X36" s="68" t="s">
        <v>89</v>
      </c>
      <c r="Y36" s="154"/>
    </row>
    <row r="37" spans="1:25" s="26" customFormat="1" ht="12.75" customHeight="1">
      <c r="A37" s="157"/>
      <c r="B37" s="155"/>
      <c r="C37" s="155"/>
      <c r="D37" s="145"/>
      <c r="E37" s="25" t="s">
        <v>63</v>
      </c>
      <c r="F37" s="161" t="s">
        <v>242</v>
      </c>
      <c r="H37" s="147"/>
      <c r="I37" s="158"/>
      <c r="J37" s="69" t="s">
        <v>93</v>
      </c>
      <c r="K37" s="159" t="s">
        <v>933</v>
      </c>
      <c r="L37" s="154"/>
      <c r="M37" s="149"/>
      <c r="N37" s="157"/>
      <c r="O37" s="155"/>
      <c r="P37" s="155"/>
      <c r="Q37" s="145"/>
      <c r="R37" s="25" t="s">
        <v>63</v>
      </c>
      <c r="S37" s="146" t="s">
        <v>934</v>
      </c>
      <c r="U37" s="147"/>
      <c r="V37" s="158"/>
      <c r="W37" s="69" t="s">
        <v>93</v>
      </c>
      <c r="X37" s="159" t="s">
        <v>935</v>
      </c>
      <c r="Y37" s="154"/>
    </row>
    <row r="38" spans="1:25" s="26" customFormat="1" ht="12.75" customHeight="1">
      <c r="A38" s="150"/>
      <c r="B38" s="70" t="s">
        <v>97</v>
      </c>
      <c r="C38" s="144"/>
      <c r="D38" s="145"/>
      <c r="E38" s="27" t="s">
        <v>66</v>
      </c>
      <c r="F38" s="146" t="s">
        <v>373</v>
      </c>
      <c r="H38" s="147"/>
      <c r="I38" s="148"/>
      <c r="J38" s="69" t="s">
        <v>7</v>
      </c>
      <c r="K38" s="160" t="s">
        <v>936</v>
      </c>
      <c r="L38" s="154"/>
      <c r="M38" s="149"/>
      <c r="N38" s="150"/>
      <c r="O38" s="70" t="s">
        <v>97</v>
      </c>
      <c r="P38" s="144"/>
      <c r="Q38" s="145"/>
      <c r="R38" s="27" t="s">
        <v>66</v>
      </c>
      <c r="S38" s="146" t="s">
        <v>871</v>
      </c>
      <c r="U38" s="147"/>
      <c r="V38" s="148"/>
      <c r="W38" s="69" t="s">
        <v>7</v>
      </c>
      <c r="X38" s="160" t="s">
        <v>935</v>
      </c>
      <c r="Y38" s="154"/>
    </row>
    <row r="39" spans="1:25" s="26" customFormat="1" ht="12.75" customHeight="1">
      <c r="A39" s="150"/>
      <c r="B39" s="70" t="s">
        <v>937</v>
      </c>
      <c r="C39" s="144"/>
      <c r="D39" s="145"/>
      <c r="E39" s="27" t="s">
        <v>69</v>
      </c>
      <c r="F39" s="146" t="s">
        <v>296</v>
      </c>
      <c r="H39" s="151"/>
      <c r="I39" s="148"/>
      <c r="J39" s="69" t="s">
        <v>103</v>
      </c>
      <c r="K39" s="160" t="s">
        <v>938</v>
      </c>
      <c r="L39" s="154"/>
      <c r="M39" s="149"/>
      <c r="N39" s="150"/>
      <c r="O39" s="70" t="s">
        <v>939</v>
      </c>
      <c r="P39" s="144"/>
      <c r="Q39" s="145"/>
      <c r="R39" s="27" t="s">
        <v>69</v>
      </c>
      <c r="S39" s="146" t="s">
        <v>502</v>
      </c>
      <c r="U39" s="151"/>
      <c r="V39" s="148"/>
      <c r="W39" s="69" t="s">
        <v>103</v>
      </c>
      <c r="X39" s="160" t="s">
        <v>940</v>
      </c>
      <c r="Y39" s="154"/>
    </row>
    <row r="40" spans="1:25" s="26" customFormat="1" ht="12.75" customHeight="1">
      <c r="A40" s="162"/>
      <c r="B40" s="163"/>
      <c r="C40" s="163"/>
      <c r="D40" s="145"/>
      <c r="E40" s="25" t="s">
        <v>72</v>
      </c>
      <c r="F40" s="146" t="s">
        <v>879</v>
      </c>
      <c r="H40" s="163"/>
      <c r="I40" s="163"/>
      <c r="J40" s="71" t="s">
        <v>109</v>
      </c>
      <c r="K40" s="160" t="s">
        <v>938</v>
      </c>
      <c r="L40" s="164"/>
      <c r="M40" s="165"/>
      <c r="N40" s="162"/>
      <c r="O40" s="163"/>
      <c r="P40" s="163"/>
      <c r="Q40" s="145"/>
      <c r="R40" s="25" t="s">
        <v>72</v>
      </c>
      <c r="S40" s="146" t="s">
        <v>941</v>
      </c>
      <c r="U40" s="163"/>
      <c r="V40" s="163"/>
      <c r="W40" s="71" t="s">
        <v>109</v>
      </c>
      <c r="X40" s="160" t="s">
        <v>940</v>
      </c>
      <c r="Y40" s="164"/>
    </row>
    <row r="41" spans="1:25" ht="4.5" customHeight="1">
      <c r="A41" s="72"/>
      <c r="B41" s="73"/>
      <c r="C41" s="74"/>
      <c r="D41" s="75"/>
      <c r="E41" s="76"/>
      <c r="F41" s="76"/>
      <c r="G41" s="77"/>
      <c r="H41" s="78"/>
      <c r="I41" s="78"/>
      <c r="J41" s="74"/>
      <c r="K41" s="73"/>
      <c r="L41" s="79"/>
      <c r="N41" s="72"/>
      <c r="O41" s="73"/>
      <c r="P41" s="74"/>
      <c r="Q41" s="75"/>
      <c r="R41" s="76"/>
      <c r="S41" s="76"/>
      <c r="T41" s="77"/>
      <c r="U41" s="78"/>
      <c r="V41" s="78"/>
      <c r="W41" s="74"/>
      <c r="X41" s="73"/>
      <c r="Y41" s="79"/>
    </row>
    <row r="42" spans="1:25" ht="12.75" customHeight="1">
      <c r="A42" s="80"/>
      <c r="B42" s="80" t="s">
        <v>111</v>
      </c>
      <c r="C42" s="81"/>
      <c r="D42" s="82" t="s">
        <v>112</v>
      </c>
      <c r="E42" s="82" t="s">
        <v>113</v>
      </c>
      <c r="F42" s="83" t="s">
        <v>114</v>
      </c>
      <c r="G42" s="82" t="s">
        <v>115</v>
      </c>
      <c r="H42" s="84" t="s">
        <v>116</v>
      </c>
      <c r="I42" s="85"/>
      <c r="J42" s="81" t="s">
        <v>117</v>
      </c>
      <c r="K42" s="82" t="s">
        <v>111</v>
      </c>
      <c r="L42" s="80" t="s">
        <v>118</v>
      </c>
      <c r="M42" s="23">
        <v>150</v>
      </c>
      <c r="N42" s="80"/>
      <c r="O42" s="80" t="s">
        <v>111</v>
      </c>
      <c r="P42" s="81"/>
      <c r="Q42" s="82" t="s">
        <v>112</v>
      </c>
      <c r="R42" s="82" t="s">
        <v>113</v>
      </c>
      <c r="S42" s="83" t="s">
        <v>114</v>
      </c>
      <c r="T42" s="82" t="s">
        <v>115</v>
      </c>
      <c r="U42" s="84" t="s">
        <v>116</v>
      </c>
      <c r="V42" s="85"/>
      <c r="W42" s="81" t="s">
        <v>117</v>
      </c>
      <c r="X42" s="82" t="s">
        <v>111</v>
      </c>
      <c r="Y42" s="80" t="s">
        <v>118</v>
      </c>
    </row>
    <row r="43" spans="1:25" ht="12.75">
      <c r="A43" s="86" t="s">
        <v>118</v>
      </c>
      <c r="B43" s="87" t="s">
        <v>119</v>
      </c>
      <c r="C43" s="88" t="s">
        <v>120</v>
      </c>
      <c r="D43" s="89" t="s">
        <v>121</v>
      </c>
      <c r="E43" s="89" t="s">
        <v>122</v>
      </c>
      <c r="F43" s="89"/>
      <c r="G43" s="89"/>
      <c r="H43" s="90" t="s">
        <v>120</v>
      </c>
      <c r="I43" s="90" t="s">
        <v>117</v>
      </c>
      <c r="J43" s="91"/>
      <c r="K43" s="86" t="s">
        <v>119</v>
      </c>
      <c r="L43" s="86"/>
      <c r="M43" s="23">
        <v>150</v>
      </c>
      <c r="N43" s="86" t="s">
        <v>118</v>
      </c>
      <c r="O43" s="86" t="s">
        <v>119</v>
      </c>
      <c r="P43" s="91" t="s">
        <v>120</v>
      </c>
      <c r="Q43" s="92" t="s">
        <v>121</v>
      </c>
      <c r="R43" s="92" t="s">
        <v>122</v>
      </c>
      <c r="S43" s="92"/>
      <c r="T43" s="92"/>
      <c r="U43" s="90" t="s">
        <v>120</v>
      </c>
      <c r="V43" s="90" t="s">
        <v>117</v>
      </c>
      <c r="W43" s="91"/>
      <c r="X43" s="86" t="s">
        <v>119</v>
      </c>
      <c r="Y43" s="86"/>
    </row>
    <row r="44" spans="1:25" ht="16.5" customHeight="1">
      <c r="A44" s="93">
        <v>9</v>
      </c>
      <c r="B44" s="94">
        <v>8</v>
      </c>
      <c r="C44" s="95">
        <v>51</v>
      </c>
      <c r="D44" s="96" t="s">
        <v>180</v>
      </c>
      <c r="E44" s="97" t="s">
        <v>103</v>
      </c>
      <c r="F44" s="98" t="s">
        <v>124</v>
      </c>
      <c r="G44" s="99">
        <v>9</v>
      </c>
      <c r="H44" s="100">
        <v>100</v>
      </c>
      <c r="I44" s="100"/>
      <c r="J44" s="101">
        <v>32</v>
      </c>
      <c r="K44" s="102">
        <v>2</v>
      </c>
      <c r="L44" s="93">
        <v>-9</v>
      </c>
      <c r="M44" s="23"/>
      <c r="N44" s="93">
        <v>2</v>
      </c>
      <c r="O44" s="94">
        <v>10</v>
      </c>
      <c r="P44" s="95">
        <v>51</v>
      </c>
      <c r="Q44" s="103" t="s">
        <v>180</v>
      </c>
      <c r="R44" s="97" t="s">
        <v>7</v>
      </c>
      <c r="S44" s="107" t="s">
        <v>316</v>
      </c>
      <c r="T44" s="105">
        <v>12</v>
      </c>
      <c r="U44" s="100">
        <v>680</v>
      </c>
      <c r="V44" s="100"/>
      <c r="W44" s="101">
        <v>32</v>
      </c>
      <c r="X44" s="106">
        <v>0</v>
      </c>
      <c r="Y44" s="93">
        <v>-2</v>
      </c>
    </row>
    <row r="45" spans="1:25" ht="16.5" customHeight="1">
      <c r="A45" s="93">
        <v>9</v>
      </c>
      <c r="B45" s="94">
        <v>8</v>
      </c>
      <c r="C45" s="95">
        <v>12</v>
      </c>
      <c r="D45" s="96" t="s">
        <v>895</v>
      </c>
      <c r="E45" s="97" t="s">
        <v>109</v>
      </c>
      <c r="F45" s="98" t="s">
        <v>188</v>
      </c>
      <c r="G45" s="99">
        <v>11</v>
      </c>
      <c r="H45" s="100">
        <v>100</v>
      </c>
      <c r="I45" s="100"/>
      <c r="J45" s="101">
        <v>21</v>
      </c>
      <c r="K45" s="102">
        <v>2</v>
      </c>
      <c r="L45" s="93">
        <v>-9</v>
      </c>
      <c r="M45" s="23"/>
      <c r="N45" s="93">
        <v>-3</v>
      </c>
      <c r="O45" s="94">
        <v>2</v>
      </c>
      <c r="P45" s="95">
        <v>12</v>
      </c>
      <c r="Q45" s="96" t="s">
        <v>942</v>
      </c>
      <c r="R45" s="97" t="s">
        <v>103</v>
      </c>
      <c r="S45" s="104" t="s">
        <v>129</v>
      </c>
      <c r="T45" s="105">
        <v>9</v>
      </c>
      <c r="U45" s="100">
        <v>500</v>
      </c>
      <c r="V45" s="100"/>
      <c r="W45" s="101">
        <v>21</v>
      </c>
      <c r="X45" s="106">
        <v>8</v>
      </c>
      <c r="Y45" s="93">
        <v>3</v>
      </c>
    </row>
    <row r="46" spans="1:25" ht="16.5" customHeight="1">
      <c r="A46" s="93">
        <v>-9</v>
      </c>
      <c r="B46" s="94">
        <v>3</v>
      </c>
      <c r="C46" s="108">
        <v>61</v>
      </c>
      <c r="D46" s="96" t="s">
        <v>180</v>
      </c>
      <c r="E46" s="109" t="s">
        <v>109</v>
      </c>
      <c r="F46" s="109" t="s">
        <v>134</v>
      </c>
      <c r="G46" s="111">
        <v>11</v>
      </c>
      <c r="H46" s="112"/>
      <c r="I46" s="112">
        <v>650</v>
      </c>
      <c r="J46" s="113">
        <v>42</v>
      </c>
      <c r="K46" s="114">
        <v>7</v>
      </c>
      <c r="L46" s="115">
        <v>9</v>
      </c>
      <c r="M46" s="31"/>
      <c r="N46" s="115">
        <v>2</v>
      </c>
      <c r="O46" s="116">
        <v>8</v>
      </c>
      <c r="P46" s="95">
        <v>61</v>
      </c>
      <c r="Q46" s="103" t="s">
        <v>180</v>
      </c>
      <c r="R46" s="97" t="s">
        <v>93</v>
      </c>
      <c r="S46" s="107" t="s">
        <v>271</v>
      </c>
      <c r="T46" s="105">
        <v>11</v>
      </c>
      <c r="U46" s="100">
        <v>650</v>
      </c>
      <c r="V46" s="100"/>
      <c r="W46" s="101">
        <v>42</v>
      </c>
      <c r="X46" s="106">
        <v>2</v>
      </c>
      <c r="Y46" s="115">
        <v>-2</v>
      </c>
    </row>
    <row r="47" spans="1:25" ht="16.5" customHeight="1">
      <c r="A47" s="93">
        <v>-9</v>
      </c>
      <c r="B47" s="94">
        <v>0</v>
      </c>
      <c r="C47" s="95">
        <v>31</v>
      </c>
      <c r="D47" s="103" t="s">
        <v>180</v>
      </c>
      <c r="E47" s="109" t="s">
        <v>103</v>
      </c>
      <c r="F47" s="110" t="s">
        <v>277</v>
      </c>
      <c r="G47" s="99">
        <v>12</v>
      </c>
      <c r="H47" s="100"/>
      <c r="I47" s="100">
        <v>680</v>
      </c>
      <c r="J47" s="101">
        <v>52</v>
      </c>
      <c r="K47" s="102">
        <v>10</v>
      </c>
      <c r="L47" s="93">
        <v>9</v>
      </c>
      <c r="M47" s="23"/>
      <c r="N47" s="93">
        <v>-12</v>
      </c>
      <c r="O47" s="94">
        <v>0</v>
      </c>
      <c r="P47" s="95">
        <v>31</v>
      </c>
      <c r="Q47" s="103" t="s">
        <v>230</v>
      </c>
      <c r="R47" s="109" t="s">
        <v>93</v>
      </c>
      <c r="S47" s="117" t="s">
        <v>127</v>
      </c>
      <c r="T47" s="105">
        <v>8</v>
      </c>
      <c r="U47" s="100"/>
      <c r="V47" s="100">
        <v>100</v>
      </c>
      <c r="W47" s="101">
        <v>52</v>
      </c>
      <c r="X47" s="106">
        <v>10</v>
      </c>
      <c r="Y47" s="93">
        <v>12</v>
      </c>
    </row>
    <row r="48" spans="1:25" ht="16.5" customHeight="1">
      <c r="A48" s="93">
        <v>9</v>
      </c>
      <c r="B48" s="94">
        <v>8</v>
      </c>
      <c r="C48" s="95">
        <v>41</v>
      </c>
      <c r="D48" s="96" t="s">
        <v>895</v>
      </c>
      <c r="E48" s="97" t="s">
        <v>109</v>
      </c>
      <c r="F48" s="97" t="s">
        <v>134</v>
      </c>
      <c r="G48" s="99">
        <v>11</v>
      </c>
      <c r="H48" s="100">
        <v>100</v>
      </c>
      <c r="I48" s="100"/>
      <c r="J48" s="101">
        <v>62</v>
      </c>
      <c r="K48" s="102">
        <v>2</v>
      </c>
      <c r="L48" s="93">
        <v>-9</v>
      </c>
      <c r="M48" s="23"/>
      <c r="N48" s="93">
        <v>1</v>
      </c>
      <c r="O48" s="94">
        <v>5</v>
      </c>
      <c r="P48" s="95">
        <v>41</v>
      </c>
      <c r="Q48" s="96" t="s">
        <v>180</v>
      </c>
      <c r="R48" s="97" t="s">
        <v>93</v>
      </c>
      <c r="S48" s="107" t="s">
        <v>400</v>
      </c>
      <c r="T48" s="105">
        <v>10</v>
      </c>
      <c r="U48" s="100">
        <v>620</v>
      </c>
      <c r="V48" s="100"/>
      <c r="W48" s="101">
        <v>62</v>
      </c>
      <c r="X48" s="106">
        <v>5</v>
      </c>
      <c r="Y48" s="93">
        <v>-1</v>
      </c>
    </row>
    <row r="49" spans="1:25" ht="16.5" customHeight="1">
      <c r="A49" s="93">
        <v>-9</v>
      </c>
      <c r="B49" s="94">
        <v>3</v>
      </c>
      <c r="C49" s="95">
        <v>23</v>
      </c>
      <c r="D49" s="96" t="s">
        <v>358</v>
      </c>
      <c r="E49" s="97" t="s">
        <v>103</v>
      </c>
      <c r="F49" s="98" t="s">
        <v>277</v>
      </c>
      <c r="G49" s="99">
        <v>11</v>
      </c>
      <c r="H49" s="100"/>
      <c r="I49" s="100">
        <v>650</v>
      </c>
      <c r="J49" s="101">
        <v>11</v>
      </c>
      <c r="K49" s="102">
        <v>7</v>
      </c>
      <c r="L49" s="93">
        <v>9</v>
      </c>
      <c r="M49" s="23"/>
      <c r="N49" s="93">
        <v>1</v>
      </c>
      <c r="O49" s="94">
        <v>5</v>
      </c>
      <c r="P49" s="95">
        <v>23</v>
      </c>
      <c r="Q49" s="103" t="s">
        <v>180</v>
      </c>
      <c r="R49" s="97" t="s">
        <v>93</v>
      </c>
      <c r="S49" s="104" t="s">
        <v>127</v>
      </c>
      <c r="T49" s="105">
        <v>10</v>
      </c>
      <c r="U49" s="100">
        <v>620</v>
      </c>
      <c r="V49" s="100"/>
      <c r="W49" s="101">
        <v>11</v>
      </c>
      <c r="X49" s="106">
        <v>5</v>
      </c>
      <c r="Y49" s="93">
        <v>-1</v>
      </c>
    </row>
    <row r="50" spans="1:25" s="26" customFormat="1" ht="9.75" customHeight="1">
      <c r="A50" s="24"/>
      <c r="B50" s="24"/>
      <c r="C50" s="32"/>
      <c r="D50" s="24"/>
      <c r="E50" s="24"/>
      <c r="F50" s="24"/>
      <c r="G50" s="24"/>
      <c r="H50" s="24"/>
      <c r="I50" s="24"/>
      <c r="J50" s="32"/>
      <c r="K50" s="24"/>
      <c r="L50" s="24"/>
      <c r="M50" s="30"/>
      <c r="N50" s="24"/>
      <c r="O50" s="24"/>
      <c r="P50" s="32"/>
      <c r="Q50" s="24"/>
      <c r="R50" s="24"/>
      <c r="S50" s="24"/>
      <c r="T50" s="24"/>
      <c r="U50" s="24"/>
      <c r="V50" s="24"/>
      <c r="W50" s="32"/>
      <c r="X50" s="24"/>
      <c r="Y50" s="24"/>
    </row>
    <row r="51" spans="1:25" s="26" customFormat="1" ht="15">
      <c r="A51" s="122"/>
      <c r="B51" s="123" t="s">
        <v>53</v>
      </c>
      <c r="C51" s="124"/>
      <c r="D51" s="123"/>
      <c r="E51" s="125" t="s">
        <v>189</v>
      </c>
      <c r="F51" s="125"/>
      <c r="G51" s="126"/>
      <c r="H51" s="127" t="s">
        <v>55</v>
      </c>
      <c r="I51" s="127"/>
      <c r="J51" s="128" t="s">
        <v>56</v>
      </c>
      <c r="K51" s="128"/>
      <c r="L51" s="22"/>
      <c r="M51" s="23">
        <v>150</v>
      </c>
      <c r="N51" s="122"/>
      <c r="O51" s="123" t="s">
        <v>53</v>
      </c>
      <c r="P51" s="124"/>
      <c r="Q51" s="123"/>
      <c r="R51" s="125" t="s">
        <v>190</v>
      </c>
      <c r="S51" s="125"/>
      <c r="T51" s="126"/>
      <c r="U51" s="127" t="s">
        <v>55</v>
      </c>
      <c r="V51" s="127"/>
      <c r="W51" s="128" t="s">
        <v>58</v>
      </c>
      <c r="X51" s="128"/>
      <c r="Y51" s="22"/>
    </row>
    <row r="52" spans="1:25" s="26" customFormat="1" ht="12.75">
      <c r="A52" s="129"/>
      <c r="B52" s="129"/>
      <c r="C52" s="130"/>
      <c r="D52" s="131"/>
      <c r="E52" s="131"/>
      <c r="F52" s="131"/>
      <c r="G52" s="131"/>
      <c r="H52" s="132" t="s">
        <v>59</v>
      </c>
      <c r="I52" s="132"/>
      <c r="J52" s="128" t="s">
        <v>61</v>
      </c>
      <c r="K52" s="128"/>
      <c r="L52" s="22"/>
      <c r="M52" s="23">
        <v>150</v>
      </c>
      <c r="N52" s="129"/>
      <c r="O52" s="129"/>
      <c r="P52" s="130"/>
      <c r="Q52" s="131"/>
      <c r="R52" s="131"/>
      <c r="S52" s="131"/>
      <c r="T52" s="131"/>
      <c r="U52" s="132" t="s">
        <v>59</v>
      </c>
      <c r="V52" s="132"/>
      <c r="W52" s="128" t="s">
        <v>141</v>
      </c>
      <c r="X52" s="128"/>
      <c r="Y52" s="22"/>
    </row>
    <row r="53" spans="1:25" s="26" customFormat="1" ht="4.5" customHeight="1">
      <c r="A53" s="133"/>
      <c r="B53" s="134"/>
      <c r="C53" s="135"/>
      <c r="D53" s="136"/>
      <c r="E53" s="137"/>
      <c r="F53" s="137"/>
      <c r="G53" s="138"/>
      <c r="H53" s="139"/>
      <c r="I53" s="139"/>
      <c r="J53" s="135"/>
      <c r="K53" s="134"/>
      <c r="L53" s="140"/>
      <c r="M53" s="23"/>
      <c r="N53" s="133"/>
      <c r="O53" s="134"/>
      <c r="P53" s="135"/>
      <c r="Q53" s="136"/>
      <c r="R53" s="137"/>
      <c r="S53" s="137"/>
      <c r="T53" s="138"/>
      <c r="U53" s="139"/>
      <c r="V53" s="139"/>
      <c r="W53" s="141"/>
      <c r="X53" s="139"/>
      <c r="Y53" s="140"/>
    </row>
    <row r="54" spans="1:25" s="26" customFormat="1" ht="12.75" customHeight="1">
      <c r="A54" s="142" t="str">
        <f>$A$4</f>
        <v>5 тур</v>
      </c>
      <c r="B54" s="143"/>
      <c r="C54" s="144"/>
      <c r="D54" s="145"/>
      <c r="E54" s="25" t="s">
        <v>63</v>
      </c>
      <c r="F54" s="146" t="s">
        <v>481</v>
      </c>
      <c r="H54" s="147"/>
      <c r="I54" s="148"/>
      <c r="J54" s="28"/>
      <c r="K54" s="60"/>
      <c r="L54" s="61"/>
      <c r="M54" s="149"/>
      <c r="N54" s="142" t="str">
        <f>$A$4</f>
        <v>5 тур</v>
      </c>
      <c r="O54" s="143"/>
      <c r="P54" s="144"/>
      <c r="Q54" s="145"/>
      <c r="R54" s="25" t="s">
        <v>63</v>
      </c>
      <c r="S54" s="146" t="s">
        <v>337</v>
      </c>
      <c r="U54" s="147"/>
      <c r="V54" s="148"/>
      <c r="W54" s="28"/>
      <c r="X54" s="60"/>
      <c r="Y54" s="61"/>
    </row>
    <row r="55" spans="1:25" s="26" customFormat="1" ht="12.75" customHeight="1">
      <c r="A55" s="150"/>
      <c r="B55" s="143"/>
      <c r="C55" s="144"/>
      <c r="D55" s="145"/>
      <c r="E55" s="27" t="s">
        <v>66</v>
      </c>
      <c r="F55" s="146" t="s">
        <v>943</v>
      </c>
      <c r="H55" s="151"/>
      <c r="I55" s="148"/>
      <c r="J55" s="29"/>
      <c r="K55" s="62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11.1</v>
      </c>
      <c r="L55" s="63"/>
      <c r="M55" s="149"/>
      <c r="N55" s="150"/>
      <c r="O55" s="143"/>
      <c r="P55" s="144"/>
      <c r="Q55" s="145"/>
      <c r="R55" s="27" t="s">
        <v>66</v>
      </c>
      <c r="S55" s="146" t="s">
        <v>944</v>
      </c>
      <c r="U55" s="151"/>
      <c r="V55" s="148"/>
      <c r="W55" s="29"/>
      <c r="X55" s="62">
        <f>IF(S54&amp;S55&amp;S56&amp;S57="","",(LEN(S54&amp;S55&amp;S56&amp;S57)-LEN(SUBSTITUTE(S54&amp;S55&amp;S56&amp;S57,"Т","")))*4+(LEN(S54&amp;S55&amp;S56&amp;S57)-LEN(SUBSTITUTE(S54&amp;S55&amp;S56&amp;S57,"К","")))*3+(LEN(S54&amp;S55&amp;S56&amp;S57)-LEN(SUBSTITUTE(S54&amp;S55&amp;S56&amp;S57,"Д","")))*2+(LEN(S54&amp;S55&amp;S56&amp;S57)-LEN(SUBSTITUTE(S54&amp;S55&amp;S56&amp;S57,"В","")))+0.1)</f>
        <v>10.1</v>
      </c>
      <c r="Y55" s="63"/>
    </row>
    <row r="56" spans="1:25" s="26" customFormat="1" ht="12.75" customHeight="1">
      <c r="A56" s="150"/>
      <c r="B56" s="143"/>
      <c r="C56" s="144"/>
      <c r="D56" s="145"/>
      <c r="E56" s="27" t="s">
        <v>69</v>
      </c>
      <c r="F56" s="146" t="s">
        <v>945</v>
      </c>
      <c r="H56" s="147"/>
      <c r="I56" s="148"/>
      <c r="J56" s="64">
        <f>IF(K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12.1</v>
      </c>
      <c r="K56" s="62" t="str">
        <f>IF(K55="","","+")</f>
        <v>+</v>
      </c>
      <c r="L56" s="65">
        <f>IF(K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12.1</v>
      </c>
      <c r="M56" s="149"/>
      <c r="N56" s="150"/>
      <c r="O56" s="143"/>
      <c r="P56" s="144"/>
      <c r="Q56" s="145"/>
      <c r="R56" s="27" t="s">
        <v>69</v>
      </c>
      <c r="S56" s="146" t="s">
        <v>946</v>
      </c>
      <c r="U56" s="147"/>
      <c r="V56" s="148"/>
      <c r="W56" s="64">
        <f>IF(X55="","",(LEN(O58&amp;O59&amp;O60&amp;O61)-LEN(SUBSTITUTE(O58&amp;O59&amp;O60&amp;O61,"Т","")))*4+(LEN(O58&amp;O59&amp;O60&amp;O61)-LEN(SUBSTITUTE(O58&amp;O59&amp;O60&amp;O61,"К","")))*3+(LEN(O58&amp;O59&amp;O60&amp;O61)-LEN(SUBSTITUTE(O58&amp;O59&amp;O60&amp;O61,"Д","")))*2+(LEN(O58&amp;O59&amp;O60&amp;O61)-LEN(SUBSTITUTE(O58&amp;O59&amp;O60&amp;O61,"В","")))+0.1)</f>
        <v>5.1</v>
      </c>
      <c r="X56" s="62" t="str">
        <f>IF(X55="","","+")</f>
        <v>+</v>
      </c>
      <c r="Y56" s="65">
        <f>IF(X55="","",(LEN(U58&amp;U59&amp;U60&amp;U61)-LEN(SUBSTITUTE(U58&amp;U59&amp;U60&amp;U61,"Т","")))*4+(LEN(U58&amp;U59&amp;U60&amp;U61)-LEN(SUBSTITUTE(U58&amp;U59&amp;U60&amp;U61,"К","")))*3+(LEN(U58&amp;U59&amp;U60&amp;U61)-LEN(SUBSTITUTE(U58&amp;U59&amp;U60&amp;U61,"Д","")))*2+(LEN(U58&amp;U59&amp;U60&amp;U61)-LEN(SUBSTITUTE(U58&amp;U59&amp;U60&amp;U61,"В","")))+0.1)</f>
        <v>12.1</v>
      </c>
    </row>
    <row r="57" spans="1:25" s="26" customFormat="1" ht="12.75" customHeight="1">
      <c r="A57" s="150"/>
      <c r="B57" s="143"/>
      <c r="C57" s="144"/>
      <c r="D57" s="145"/>
      <c r="E57" s="25" t="s">
        <v>72</v>
      </c>
      <c r="F57" s="146" t="s">
        <v>86</v>
      </c>
      <c r="H57" s="147"/>
      <c r="I57" s="148"/>
      <c r="J57" s="29"/>
      <c r="K57" s="62">
        <f>IF(K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5.1</v>
      </c>
      <c r="L57" s="63"/>
      <c r="M57" s="149"/>
      <c r="N57" s="150"/>
      <c r="O57" s="143"/>
      <c r="P57" s="144"/>
      <c r="Q57" s="145"/>
      <c r="R57" s="25" t="s">
        <v>72</v>
      </c>
      <c r="S57" s="146" t="s">
        <v>947</v>
      </c>
      <c r="U57" s="147"/>
      <c r="V57" s="148"/>
      <c r="W57" s="29"/>
      <c r="X57" s="62">
        <f>IF(X55="","",(LEN(S62&amp;S63&amp;S64&amp;S65)-LEN(SUBSTITUTE(S62&amp;S63&amp;S64&amp;S65,"Т","")))*4+(LEN(S62&amp;S63&amp;S64&amp;S65)-LEN(SUBSTITUTE(S62&amp;S63&amp;S64&amp;S65,"К","")))*3+(LEN(S62&amp;S63&amp;S64&amp;S65)-LEN(SUBSTITUTE(S62&amp;S63&amp;S64&amp;S65,"Д","")))*2+(LEN(S62&amp;S63&amp;S64&amp;S65)-LEN(SUBSTITUTE(S62&amp;S63&amp;S64&amp;S65,"В","")))+0.1)</f>
        <v>13.1</v>
      </c>
      <c r="Y57" s="63"/>
    </row>
    <row r="58" spans="1:25" s="26" customFormat="1" ht="12.75" customHeight="1">
      <c r="A58" s="66" t="s">
        <v>63</v>
      </c>
      <c r="B58" s="152" t="s">
        <v>80</v>
      </c>
      <c r="C58" s="144"/>
      <c r="D58" s="145"/>
      <c r="E58" s="153"/>
      <c r="F58" s="153"/>
      <c r="G58" s="25" t="s">
        <v>63</v>
      </c>
      <c r="H58" s="146" t="s">
        <v>948</v>
      </c>
      <c r="J58" s="147"/>
      <c r="K58" s="151"/>
      <c r="L58" s="154"/>
      <c r="M58" s="149"/>
      <c r="N58" s="66" t="s">
        <v>63</v>
      </c>
      <c r="O58" s="152" t="s">
        <v>949</v>
      </c>
      <c r="P58" s="144"/>
      <c r="Q58" s="145"/>
      <c r="R58" s="153"/>
      <c r="S58" s="153"/>
      <c r="T58" s="25" t="s">
        <v>63</v>
      </c>
      <c r="U58" s="146" t="s">
        <v>950</v>
      </c>
      <c r="W58" s="147"/>
      <c r="X58" s="151"/>
      <c r="Y58" s="154"/>
    </row>
    <row r="59" spans="1:25" s="26" customFormat="1" ht="12.75" customHeight="1">
      <c r="A59" s="67" t="s">
        <v>66</v>
      </c>
      <c r="B59" s="152" t="s">
        <v>951</v>
      </c>
      <c r="C59" s="155"/>
      <c r="D59" s="145"/>
      <c r="E59" s="153"/>
      <c r="F59" s="153"/>
      <c r="G59" s="27" t="s">
        <v>66</v>
      </c>
      <c r="H59" s="146" t="s">
        <v>204</v>
      </c>
      <c r="J59" s="147"/>
      <c r="K59" s="151"/>
      <c r="L59" s="154"/>
      <c r="M59" s="149"/>
      <c r="N59" s="67" t="s">
        <v>66</v>
      </c>
      <c r="O59" s="152" t="s">
        <v>952</v>
      </c>
      <c r="P59" s="155"/>
      <c r="Q59" s="145"/>
      <c r="R59" s="153"/>
      <c r="S59" s="153"/>
      <c r="T59" s="27" t="s">
        <v>66</v>
      </c>
      <c r="U59" s="146" t="s">
        <v>663</v>
      </c>
      <c r="W59" s="147"/>
      <c r="X59" s="151"/>
      <c r="Y59" s="154"/>
    </row>
    <row r="60" spans="1:25" s="26" customFormat="1" ht="12.75" customHeight="1">
      <c r="A60" s="67" t="s">
        <v>69</v>
      </c>
      <c r="B60" s="152" t="s">
        <v>953</v>
      </c>
      <c r="C60" s="144"/>
      <c r="D60" s="145"/>
      <c r="E60" s="153"/>
      <c r="F60" s="153"/>
      <c r="G60" s="27" t="s">
        <v>69</v>
      </c>
      <c r="H60" s="146" t="s">
        <v>481</v>
      </c>
      <c r="J60" s="147"/>
      <c r="K60" s="147"/>
      <c r="L60" s="154"/>
      <c r="M60" s="149"/>
      <c r="N60" s="67" t="s">
        <v>69</v>
      </c>
      <c r="O60" s="152" t="s">
        <v>954</v>
      </c>
      <c r="P60" s="144"/>
      <c r="Q60" s="145"/>
      <c r="R60" s="153"/>
      <c r="S60" s="153"/>
      <c r="T60" s="27" t="s">
        <v>69</v>
      </c>
      <c r="U60" s="146" t="s">
        <v>871</v>
      </c>
      <c r="W60" s="147"/>
      <c r="X60" s="147"/>
      <c r="Y60" s="154"/>
    </row>
    <row r="61" spans="1:25" s="26" customFormat="1" ht="12.75" customHeight="1">
      <c r="A61" s="66" t="s">
        <v>72</v>
      </c>
      <c r="B61" s="152" t="s">
        <v>955</v>
      </c>
      <c r="C61" s="155"/>
      <c r="D61" s="145"/>
      <c r="E61" s="153"/>
      <c r="F61" s="153"/>
      <c r="G61" s="25" t="s">
        <v>72</v>
      </c>
      <c r="H61" s="146" t="s">
        <v>956</v>
      </c>
      <c r="J61" s="147"/>
      <c r="K61" s="68" t="s">
        <v>89</v>
      </c>
      <c r="L61" s="154"/>
      <c r="M61" s="149"/>
      <c r="N61" s="66" t="s">
        <v>72</v>
      </c>
      <c r="O61" s="152" t="s">
        <v>426</v>
      </c>
      <c r="P61" s="155"/>
      <c r="Q61" s="145"/>
      <c r="R61" s="153"/>
      <c r="S61" s="153"/>
      <c r="T61" s="25" t="s">
        <v>72</v>
      </c>
      <c r="U61" s="146" t="s">
        <v>957</v>
      </c>
      <c r="W61" s="147"/>
      <c r="X61" s="68" t="s">
        <v>89</v>
      </c>
      <c r="Y61" s="154"/>
    </row>
    <row r="62" spans="1:25" s="26" customFormat="1" ht="12.75" customHeight="1">
      <c r="A62" s="157"/>
      <c r="B62" s="155"/>
      <c r="C62" s="155"/>
      <c r="D62" s="145"/>
      <c r="E62" s="25" t="s">
        <v>63</v>
      </c>
      <c r="F62" s="146" t="s">
        <v>149</v>
      </c>
      <c r="H62" s="147"/>
      <c r="I62" s="158"/>
      <c r="J62" s="69" t="s">
        <v>93</v>
      </c>
      <c r="K62" s="159" t="s">
        <v>958</v>
      </c>
      <c r="L62" s="154"/>
      <c r="M62" s="149"/>
      <c r="N62" s="157"/>
      <c r="O62" s="155"/>
      <c r="P62" s="155"/>
      <c r="Q62" s="145"/>
      <c r="R62" s="25" t="s">
        <v>63</v>
      </c>
      <c r="S62" s="146" t="s">
        <v>943</v>
      </c>
      <c r="U62" s="147"/>
      <c r="V62" s="158"/>
      <c r="W62" s="69" t="s">
        <v>93</v>
      </c>
      <c r="X62" s="159" t="s">
        <v>959</v>
      </c>
      <c r="Y62" s="154"/>
    </row>
    <row r="63" spans="1:25" s="26" customFormat="1" ht="12.75" customHeight="1">
      <c r="A63" s="150"/>
      <c r="B63" s="70" t="s">
        <v>97</v>
      </c>
      <c r="C63" s="144"/>
      <c r="D63" s="145"/>
      <c r="E63" s="27" t="s">
        <v>66</v>
      </c>
      <c r="F63" s="146" t="s">
        <v>960</v>
      </c>
      <c r="H63" s="147"/>
      <c r="I63" s="148"/>
      <c r="J63" s="69" t="s">
        <v>7</v>
      </c>
      <c r="K63" s="160" t="s">
        <v>958</v>
      </c>
      <c r="L63" s="154"/>
      <c r="M63" s="149"/>
      <c r="N63" s="150"/>
      <c r="O63" s="70" t="s">
        <v>97</v>
      </c>
      <c r="P63" s="144"/>
      <c r="Q63" s="145"/>
      <c r="R63" s="27" t="s">
        <v>66</v>
      </c>
      <c r="S63" s="146" t="s">
        <v>88</v>
      </c>
      <c r="U63" s="147"/>
      <c r="V63" s="148"/>
      <c r="W63" s="69" t="s">
        <v>7</v>
      </c>
      <c r="X63" s="160" t="s">
        <v>961</v>
      </c>
      <c r="Y63" s="154"/>
    </row>
    <row r="64" spans="1:25" s="26" customFormat="1" ht="12.75" customHeight="1">
      <c r="A64" s="150"/>
      <c r="B64" s="70" t="s">
        <v>962</v>
      </c>
      <c r="C64" s="144"/>
      <c r="D64" s="145"/>
      <c r="E64" s="27" t="s">
        <v>69</v>
      </c>
      <c r="F64" s="146" t="s">
        <v>171</v>
      </c>
      <c r="H64" s="151"/>
      <c r="I64" s="148"/>
      <c r="J64" s="69" t="s">
        <v>103</v>
      </c>
      <c r="K64" s="160" t="s">
        <v>963</v>
      </c>
      <c r="L64" s="154"/>
      <c r="M64" s="149"/>
      <c r="N64" s="150"/>
      <c r="O64" s="70" t="s">
        <v>105</v>
      </c>
      <c r="P64" s="144"/>
      <c r="Q64" s="145"/>
      <c r="R64" s="27" t="s">
        <v>69</v>
      </c>
      <c r="S64" s="146" t="s">
        <v>964</v>
      </c>
      <c r="U64" s="151"/>
      <c r="V64" s="148"/>
      <c r="W64" s="69" t="s">
        <v>103</v>
      </c>
      <c r="X64" s="160" t="s">
        <v>965</v>
      </c>
      <c r="Y64" s="154"/>
    </row>
    <row r="65" spans="1:25" s="26" customFormat="1" ht="12.75" customHeight="1">
      <c r="A65" s="162"/>
      <c r="B65" s="163"/>
      <c r="C65" s="163"/>
      <c r="D65" s="145"/>
      <c r="E65" s="25" t="s">
        <v>72</v>
      </c>
      <c r="F65" s="146" t="s">
        <v>891</v>
      </c>
      <c r="H65" s="163"/>
      <c r="I65" s="163"/>
      <c r="J65" s="71" t="s">
        <v>109</v>
      </c>
      <c r="K65" s="160" t="s">
        <v>963</v>
      </c>
      <c r="L65" s="164"/>
      <c r="M65" s="165"/>
      <c r="N65" s="162"/>
      <c r="O65" s="163"/>
      <c r="P65" s="163"/>
      <c r="Q65" s="145"/>
      <c r="R65" s="25" t="s">
        <v>72</v>
      </c>
      <c r="S65" s="146" t="s">
        <v>966</v>
      </c>
      <c r="U65" s="163"/>
      <c r="V65" s="163"/>
      <c r="W65" s="71" t="s">
        <v>109</v>
      </c>
      <c r="X65" s="160" t="s">
        <v>967</v>
      </c>
      <c r="Y65" s="164"/>
    </row>
    <row r="66" spans="1:25" ht="4.5" customHeight="1">
      <c r="A66" s="72"/>
      <c r="B66" s="73"/>
      <c r="C66" s="74"/>
      <c r="D66" s="75"/>
      <c r="E66" s="76"/>
      <c r="F66" s="76"/>
      <c r="G66" s="77"/>
      <c r="H66" s="78"/>
      <c r="I66" s="78"/>
      <c r="J66" s="74"/>
      <c r="K66" s="73"/>
      <c r="L66" s="79"/>
      <c r="N66" s="72"/>
      <c r="O66" s="73"/>
      <c r="P66" s="74"/>
      <c r="Q66" s="75"/>
      <c r="R66" s="76"/>
      <c r="S66" s="76"/>
      <c r="T66" s="77"/>
      <c r="U66" s="78"/>
      <c r="V66" s="78"/>
      <c r="W66" s="74"/>
      <c r="X66" s="73"/>
      <c r="Y66" s="79"/>
    </row>
    <row r="67" spans="1:25" ht="12.75" customHeight="1">
      <c r="A67" s="80"/>
      <c r="B67" s="80" t="s">
        <v>111</v>
      </c>
      <c r="C67" s="81"/>
      <c r="D67" s="82" t="s">
        <v>112</v>
      </c>
      <c r="E67" s="82" t="s">
        <v>113</v>
      </c>
      <c r="F67" s="83" t="s">
        <v>114</v>
      </c>
      <c r="G67" s="82" t="s">
        <v>115</v>
      </c>
      <c r="H67" s="84" t="s">
        <v>116</v>
      </c>
      <c r="I67" s="85"/>
      <c r="J67" s="81" t="s">
        <v>117</v>
      </c>
      <c r="K67" s="82" t="s">
        <v>111</v>
      </c>
      <c r="L67" s="80" t="s">
        <v>118</v>
      </c>
      <c r="M67" s="23">
        <v>150</v>
      </c>
      <c r="N67" s="80"/>
      <c r="O67" s="80" t="s">
        <v>111</v>
      </c>
      <c r="P67" s="81"/>
      <c r="Q67" s="82" t="s">
        <v>112</v>
      </c>
      <c r="R67" s="82" t="s">
        <v>113</v>
      </c>
      <c r="S67" s="83" t="s">
        <v>114</v>
      </c>
      <c r="T67" s="82" t="s">
        <v>115</v>
      </c>
      <c r="U67" s="84" t="s">
        <v>116</v>
      </c>
      <c r="V67" s="85"/>
      <c r="W67" s="81" t="s">
        <v>117</v>
      </c>
      <c r="X67" s="82" t="s">
        <v>111</v>
      </c>
      <c r="Y67" s="80" t="s">
        <v>118</v>
      </c>
    </row>
    <row r="68" spans="1:25" ht="12.75">
      <c r="A68" s="86" t="s">
        <v>118</v>
      </c>
      <c r="B68" s="87" t="s">
        <v>119</v>
      </c>
      <c r="C68" s="88" t="s">
        <v>120</v>
      </c>
      <c r="D68" s="89" t="s">
        <v>121</v>
      </c>
      <c r="E68" s="89" t="s">
        <v>122</v>
      </c>
      <c r="F68" s="89"/>
      <c r="G68" s="89"/>
      <c r="H68" s="90" t="s">
        <v>120</v>
      </c>
      <c r="I68" s="90" t="s">
        <v>117</v>
      </c>
      <c r="J68" s="91"/>
      <c r="K68" s="86" t="s">
        <v>119</v>
      </c>
      <c r="L68" s="86"/>
      <c r="M68" s="23">
        <v>150</v>
      </c>
      <c r="N68" s="86" t="s">
        <v>118</v>
      </c>
      <c r="O68" s="86" t="s">
        <v>119</v>
      </c>
      <c r="P68" s="91" t="s">
        <v>120</v>
      </c>
      <c r="Q68" s="92" t="s">
        <v>121</v>
      </c>
      <c r="R68" s="92" t="s">
        <v>122</v>
      </c>
      <c r="S68" s="92"/>
      <c r="T68" s="92"/>
      <c r="U68" s="90" t="s">
        <v>120</v>
      </c>
      <c r="V68" s="90" t="s">
        <v>117</v>
      </c>
      <c r="W68" s="91"/>
      <c r="X68" s="86" t="s">
        <v>119</v>
      </c>
      <c r="Y68" s="86"/>
    </row>
    <row r="69" spans="1:25" ht="16.5" customHeight="1">
      <c r="A69" s="93">
        <v>0</v>
      </c>
      <c r="B69" s="94">
        <v>3</v>
      </c>
      <c r="C69" s="95">
        <v>23</v>
      </c>
      <c r="D69" s="96" t="s">
        <v>180</v>
      </c>
      <c r="E69" s="97" t="s">
        <v>103</v>
      </c>
      <c r="F69" s="98" t="s">
        <v>320</v>
      </c>
      <c r="G69" s="99">
        <v>12</v>
      </c>
      <c r="H69" s="100"/>
      <c r="I69" s="100">
        <v>480</v>
      </c>
      <c r="J69" s="101">
        <v>11</v>
      </c>
      <c r="K69" s="102">
        <v>7</v>
      </c>
      <c r="L69" s="93">
        <v>0</v>
      </c>
      <c r="M69" s="23"/>
      <c r="N69" s="93">
        <v>0</v>
      </c>
      <c r="O69" s="94">
        <v>4</v>
      </c>
      <c r="P69" s="95">
        <v>23</v>
      </c>
      <c r="Q69" s="103" t="s">
        <v>968</v>
      </c>
      <c r="R69" s="97" t="s">
        <v>7</v>
      </c>
      <c r="S69" s="104" t="s">
        <v>232</v>
      </c>
      <c r="T69" s="105">
        <v>9</v>
      </c>
      <c r="U69" s="100">
        <v>110</v>
      </c>
      <c r="V69" s="100"/>
      <c r="W69" s="101">
        <v>11</v>
      </c>
      <c r="X69" s="106">
        <v>6</v>
      </c>
      <c r="Y69" s="93">
        <v>0</v>
      </c>
    </row>
    <row r="70" spans="1:25" ht="16.5" customHeight="1">
      <c r="A70" s="93">
        <v>11</v>
      </c>
      <c r="B70" s="94">
        <v>10</v>
      </c>
      <c r="C70" s="95">
        <v>51</v>
      </c>
      <c r="D70" s="96" t="s">
        <v>180</v>
      </c>
      <c r="E70" s="97" t="s">
        <v>103</v>
      </c>
      <c r="F70" s="98" t="s">
        <v>136</v>
      </c>
      <c r="G70" s="99">
        <v>8</v>
      </c>
      <c r="H70" s="100">
        <v>100</v>
      </c>
      <c r="I70" s="100"/>
      <c r="J70" s="101">
        <v>32</v>
      </c>
      <c r="K70" s="102">
        <v>0</v>
      </c>
      <c r="L70" s="93">
        <v>-11</v>
      </c>
      <c r="M70" s="23"/>
      <c r="N70" s="93">
        <v>2</v>
      </c>
      <c r="O70" s="94">
        <v>10</v>
      </c>
      <c r="P70" s="95">
        <v>51</v>
      </c>
      <c r="Q70" s="96" t="s">
        <v>128</v>
      </c>
      <c r="R70" s="97" t="s">
        <v>93</v>
      </c>
      <c r="S70" s="104" t="s">
        <v>127</v>
      </c>
      <c r="T70" s="105">
        <v>10</v>
      </c>
      <c r="U70" s="100">
        <v>180</v>
      </c>
      <c r="V70" s="100"/>
      <c r="W70" s="101">
        <v>32</v>
      </c>
      <c r="X70" s="106">
        <v>0</v>
      </c>
      <c r="Y70" s="93">
        <v>-2</v>
      </c>
    </row>
    <row r="71" spans="1:25" ht="16.5" customHeight="1">
      <c r="A71" s="93">
        <v>0</v>
      </c>
      <c r="B71" s="94">
        <v>3</v>
      </c>
      <c r="C71" s="108">
        <v>61</v>
      </c>
      <c r="D71" s="96" t="s">
        <v>180</v>
      </c>
      <c r="E71" s="109" t="s">
        <v>103</v>
      </c>
      <c r="F71" s="110" t="s">
        <v>320</v>
      </c>
      <c r="G71" s="111">
        <v>12</v>
      </c>
      <c r="H71" s="112"/>
      <c r="I71" s="112">
        <v>480</v>
      </c>
      <c r="J71" s="113">
        <v>42</v>
      </c>
      <c r="K71" s="114">
        <v>7</v>
      </c>
      <c r="L71" s="115">
        <v>0</v>
      </c>
      <c r="M71" s="31"/>
      <c r="N71" s="115">
        <v>0</v>
      </c>
      <c r="O71" s="116">
        <v>6</v>
      </c>
      <c r="P71" s="95">
        <v>12</v>
      </c>
      <c r="Q71" s="103" t="s">
        <v>128</v>
      </c>
      <c r="R71" s="97" t="s">
        <v>93</v>
      </c>
      <c r="S71" s="104" t="s">
        <v>224</v>
      </c>
      <c r="T71" s="105">
        <v>8</v>
      </c>
      <c r="U71" s="100">
        <v>120</v>
      </c>
      <c r="V71" s="100"/>
      <c r="W71" s="101">
        <v>21</v>
      </c>
      <c r="X71" s="106">
        <v>4</v>
      </c>
      <c r="Y71" s="115">
        <v>0</v>
      </c>
    </row>
    <row r="72" spans="1:25" ht="16.5" customHeight="1">
      <c r="A72" s="93">
        <v>1</v>
      </c>
      <c r="B72" s="94">
        <v>8</v>
      </c>
      <c r="C72" s="95">
        <v>12</v>
      </c>
      <c r="D72" s="103" t="s">
        <v>180</v>
      </c>
      <c r="E72" s="109" t="s">
        <v>103</v>
      </c>
      <c r="F72" s="110" t="s">
        <v>320</v>
      </c>
      <c r="G72" s="99">
        <v>11</v>
      </c>
      <c r="H72" s="100"/>
      <c r="I72" s="100">
        <v>450</v>
      </c>
      <c r="J72" s="101">
        <v>21</v>
      </c>
      <c r="K72" s="102">
        <v>2</v>
      </c>
      <c r="L72" s="93">
        <v>-1</v>
      </c>
      <c r="M72" s="23"/>
      <c r="N72" s="93">
        <v>0</v>
      </c>
      <c r="O72" s="94">
        <v>8</v>
      </c>
      <c r="P72" s="95">
        <v>61</v>
      </c>
      <c r="Q72" s="103" t="s">
        <v>968</v>
      </c>
      <c r="R72" s="109" t="s">
        <v>7</v>
      </c>
      <c r="S72" s="117" t="s">
        <v>187</v>
      </c>
      <c r="T72" s="105">
        <v>10</v>
      </c>
      <c r="U72" s="100">
        <v>130</v>
      </c>
      <c r="V72" s="100"/>
      <c r="W72" s="101">
        <v>42</v>
      </c>
      <c r="X72" s="106">
        <v>2</v>
      </c>
      <c r="Y72" s="93">
        <v>0</v>
      </c>
    </row>
    <row r="73" spans="1:25" ht="16.5" customHeight="1">
      <c r="A73" s="93">
        <v>0</v>
      </c>
      <c r="B73" s="94">
        <v>3</v>
      </c>
      <c r="C73" s="95">
        <v>31</v>
      </c>
      <c r="D73" s="96" t="s">
        <v>180</v>
      </c>
      <c r="E73" s="97" t="s">
        <v>103</v>
      </c>
      <c r="F73" s="97" t="s">
        <v>134</v>
      </c>
      <c r="G73" s="99">
        <v>12</v>
      </c>
      <c r="H73" s="100"/>
      <c r="I73" s="100">
        <v>480</v>
      </c>
      <c r="J73" s="101">
        <v>52</v>
      </c>
      <c r="K73" s="102">
        <v>7</v>
      </c>
      <c r="L73" s="93">
        <v>0</v>
      </c>
      <c r="M73" s="23"/>
      <c r="N73" s="93">
        <v>-5</v>
      </c>
      <c r="O73" s="94">
        <v>0</v>
      </c>
      <c r="P73" s="95">
        <v>31</v>
      </c>
      <c r="Q73" s="96" t="s">
        <v>125</v>
      </c>
      <c r="R73" s="97" t="s">
        <v>93</v>
      </c>
      <c r="S73" s="104" t="s">
        <v>224</v>
      </c>
      <c r="T73" s="105">
        <v>7</v>
      </c>
      <c r="U73" s="100"/>
      <c r="V73" s="100">
        <v>50</v>
      </c>
      <c r="W73" s="101">
        <v>52</v>
      </c>
      <c r="X73" s="106">
        <v>10</v>
      </c>
      <c r="Y73" s="93">
        <v>5</v>
      </c>
    </row>
    <row r="74" spans="1:25" ht="16.5" customHeight="1">
      <c r="A74" s="93">
        <v>0</v>
      </c>
      <c r="B74" s="94">
        <v>3</v>
      </c>
      <c r="C74" s="95">
        <v>41</v>
      </c>
      <c r="D74" s="96" t="s">
        <v>358</v>
      </c>
      <c r="E74" s="97" t="s">
        <v>103</v>
      </c>
      <c r="F74" s="98" t="s">
        <v>320</v>
      </c>
      <c r="G74" s="99">
        <v>12</v>
      </c>
      <c r="H74" s="100"/>
      <c r="I74" s="100">
        <v>480</v>
      </c>
      <c r="J74" s="101">
        <v>62</v>
      </c>
      <c r="K74" s="102">
        <v>7</v>
      </c>
      <c r="L74" s="93">
        <v>0</v>
      </c>
      <c r="M74" s="23"/>
      <c r="N74" s="93">
        <v>-1</v>
      </c>
      <c r="O74" s="94">
        <v>2</v>
      </c>
      <c r="P74" s="95">
        <v>41</v>
      </c>
      <c r="Q74" s="103" t="s">
        <v>135</v>
      </c>
      <c r="R74" s="97" t="s">
        <v>103</v>
      </c>
      <c r="S74" s="107" t="s">
        <v>277</v>
      </c>
      <c r="T74" s="105">
        <v>7</v>
      </c>
      <c r="U74" s="100">
        <v>100</v>
      </c>
      <c r="V74" s="100"/>
      <c r="W74" s="101">
        <v>62</v>
      </c>
      <c r="X74" s="106">
        <v>8</v>
      </c>
      <c r="Y74" s="93">
        <v>1</v>
      </c>
    </row>
    <row r="75" spans="1:25" s="26" customFormat="1" ht="30" customHeight="1">
      <c r="A75" s="24"/>
      <c r="B75" s="24"/>
      <c r="C75" s="32"/>
      <c r="D75" s="24"/>
      <c r="E75" s="24"/>
      <c r="F75" s="24"/>
      <c r="G75" s="24"/>
      <c r="H75" s="24"/>
      <c r="I75" s="24"/>
      <c r="J75" s="32"/>
      <c r="K75" s="24"/>
      <c r="L75" s="24"/>
      <c r="M75" s="30"/>
      <c r="N75" s="24"/>
      <c r="O75" s="24"/>
      <c r="P75" s="32"/>
      <c r="Q75" s="24"/>
      <c r="R75" s="24"/>
      <c r="S75" s="24"/>
      <c r="T75" s="24"/>
      <c r="U75" s="24"/>
      <c r="V75" s="24"/>
      <c r="W75" s="32"/>
      <c r="X75" s="24"/>
      <c r="Y75" s="24"/>
    </row>
    <row r="76" spans="1:25" s="26" customFormat="1" ht="15">
      <c r="A76" s="122"/>
      <c r="B76" s="123" t="s">
        <v>53</v>
      </c>
      <c r="C76" s="124"/>
      <c r="D76" s="123"/>
      <c r="E76" s="125" t="s">
        <v>233</v>
      </c>
      <c r="F76" s="125"/>
      <c r="G76" s="126"/>
      <c r="H76" s="127" t="s">
        <v>55</v>
      </c>
      <c r="I76" s="127"/>
      <c r="J76" s="128" t="s">
        <v>138</v>
      </c>
      <c r="K76" s="128"/>
      <c r="L76" s="22"/>
      <c r="M76" s="23">
        <v>150</v>
      </c>
      <c r="N76" s="122"/>
      <c r="O76" s="123" t="s">
        <v>53</v>
      </c>
      <c r="P76" s="124"/>
      <c r="Q76" s="123"/>
      <c r="R76" s="125" t="s">
        <v>234</v>
      </c>
      <c r="S76" s="125"/>
      <c r="T76" s="126"/>
      <c r="U76" s="127" t="s">
        <v>55</v>
      </c>
      <c r="V76" s="127"/>
      <c r="W76" s="128" t="s">
        <v>140</v>
      </c>
      <c r="X76" s="128"/>
      <c r="Y76" s="22"/>
    </row>
    <row r="77" spans="1:25" s="26" customFormat="1" ht="12.75">
      <c r="A77" s="129"/>
      <c r="B77" s="129"/>
      <c r="C77" s="130"/>
      <c r="D77" s="131"/>
      <c r="E77" s="131"/>
      <c r="F77" s="131"/>
      <c r="G77" s="131"/>
      <c r="H77" s="132" t="s">
        <v>59</v>
      </c>
      <c r="I77" s="132"/>
      <c r="J77" s="128" t="s">
        <v>142</v>
      </c>
      <c r="K77" s="128"/>
      <c r="L77" s="22"/>
      <c r="M77" s="23">
        <v>150</v>
      </c>
      <c r="N77" s="129"/>
      <c r="O77" s="129"/>
      <c r="P77" s="130"/>
      <c r="Q77" s="131"/>
      <c r="R77" s="131"/>
      <c r="S77" s="131"/>
      <c r="T77" s="131"/>
      <c r="U77" s="132" t="s">
        <v>59</v>
      </c>
      <c r="V77" s="132"/>
      <c r="W77" s="128" t="s">
        <v>60</v>
      </c>
      <c r="X77" s="128"/>
      <c r="Y77" s="22"/>
    </row>
    <row r="78" spans="1:25" s="26" customFormat="1" ht="4.5" customHeight="1">
      <c r="A78" s="133"/>
      <c r="B78" s="134"/>
      <c r="C78" s="135"/>
      <c r="D78" s="136"/>
      <c r="E78" s="137"/>
      <c r="F78" s="137"/>
      <c r="G78" s="138"/>
      <c r="H78" s="139"/>
      <c r="I78" s="139"/>
      <c r="J78" s="135"/>
      <c r="K78" s="134"/>
      <c r="L78" s="140"/>
      <c r="M78" s="23"/>
      <c r="N78" s="133"/>
      <c r="O78" s="134"/>
      <c r="P78" s="135"/>
      <c r="Q78" s="136"/>
      <c r="R78" s="137"/>
      <c r="S78" s="137"/>
      <c r="T78" s="138"/>
      <c r="U78" s="139"/>
      <c r="V78" s="139"/>
      <c r="W78" s="141"/>
      <c r="X78" s="139"/>
      <c r="Y78" s="140"/>
    </row>
    <row r="79" spans="1:25" s="26" customFormat="1" ht="12.75" customHeight="1">
      <c r="A79" s="142" t="str">
        <f>$A$4</f>
        <v>5 тур</v>
      </c>
      <c r="B79" s="143"/>
      <c r="C79" s="144"/>
      <c r="D79" s="145"/>
      <c r="E79" s="25" t="s">
        <v>63</v>
      </c>
      <c r="F79" s="146" t="s">
        <v>969</v>
      </c>
      <c r="H79" s="147"/>
      <c r="I79" s="148"/>
      <c r="J79" s="28"/>
      <c r="K79" s="60"/>
      <c r="L79" s="61"/>
      <c r="M79" s="149"/>
      <c r="N79" s="142" t="str">
        <f>$A$4</f>
        <v>5 тур</v>
      </c>
      <c r="O79" s="143"/>
      <c r="P79" s="144"/>
      <c r="Q79" s="145"/>
      <c r="R79" s="25" t="s">
        <v>63</v>
      </c>
      <c r="S79" s="146" t="s">
        <v>970</v>
      </c>
      <c r="U79" s="147"/>
      <c r="V79" s="148"/>
      <c r="W79" s="28"/>
      <c r="X79" s="60"/>
      <c r="Y79" s="61"/>
    </row>
    <row r="80" spans="1:25" s="26" customFormat="1" ht="12.75" customHeight="1">
      <c r="A80" s="150"/>
      <c r="B80" s="143"/>
      <c r="C80" s="144"/>
      <c r="D80" s="145"/>
      <c r="E80" s="27" t="s">
        <v>66</v>
      </c>
      <c r="F80" s="146" t="s">
        <v>778</v>
      </c>
      <c r="H80" s="151"/>
      <c r="I80" s="148"/>
      <c r="J80" s="29"/>
      <c r="K80" s="62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6.1</v>
      </c>
      <c r="L80" s="63"/>
      <c r="M80" s="149"/>
      <c r="N80" s="150"/>
      <c r="O80" s="143"/>
      <c r="P80" s="144"/>
      <c r="Q80" s="145"/>
      <c r="R80" s="27" t="s">
        <v>66</v>
      </c>
      <c r="S80" s="146" t="s">
        <v>236</v>
      </c>
      <c r="U80" s="151"/>
      <c r="V80" s="148"/>
      <c r="W80" s="29"/>
      <c r="X80" s="62">
        <f>IF(S79&amp;S80&amp;S81&amp;S82="","",(LEN(S79&amp;S80&amp;S81&amp;S82)-LEN(SUBSTITUTE(S79&amp;S80&amp;S81&amp;S82,"Т","")))*4+(LEN(S79&amp;S80&amp;S81&amp;S82)-LEN(SUBSTITUTE(S79&amp;S80&amp;S81&amp;S82,"К","")))*3+(LEN(S79&amp;S80&amp;S81&amp;S82)-LEN(SUBSTITUTE(S79&amp;S80&amp;S81&amp;S82,"Д","")))*2+(LEN(S79&amp;S80&amp;S81&amp;S82)-LEN(SUBSTITUTE(S79&amp;S80&amp;S81&amp;S82,"В","")))+0.1)</f>
        <v>14.1</v>
      </c>
      <c r="Y80" s="63"/>
    </row>
    <row r="81" spans="1:25" s="26" customFormat="1" ht="12.75" customHeight="1">
      <c r="A81" s="150"/>
      <c r="B81" s="143"/>
      <c r="C81" s="144"/>
      <c r="D81" s="145"/>
      <c r="E81" s="27" t="s">
        <v>69</v>
      </c>
      <c r="F81" s="146" t="s">
        <v>891</v>
      </c>
      <c r="H81" s="147"/>
      <c r="I81" s="148"/>
      <c r="J81" s="64">
        <f>IF(K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7.1</v>
      </c>
      <c r="K81" s="62" t="str">
        <f>IF(K80="","","+")</f>
        <v>+</v>
      </c>
      <c r="L81" s="65">
        <f>IF(K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13.1</v>
      </c>
      <c r="M81" s="149"/>
      <c r="N81" s="150"/>
      <c r="O81" s="143"/>
      <c r="P81" s="144"/>
      <c r="Q81" s="145"/>
      <c r="R81" s="27" t="s">
        <v>69</v>
      </c>
      <c r="S81" s="146" t="s">
        <v>284</v>
      </c>
      <c r="U81" s="147"/>
      <c r="V81" s="148"/>
      <c r="W81" s="64">
        <f>IF(X80="","",(LEN(O83&amp;O84&amp;O85&amp;O86)-LEN(SUBSTITUTE(O83&amp;O84&amp;O85&amp;O86,"Т","")))*4+(LEN(O83&amp;O84&amp;O85&amp;O86)-LEN(SUBSTITUTE(O83&amp;O84&amp;O85&amp;O86,"К","")))*3+(LEN(O83&amp;O84&amp;O85&amp;O86)-LEN(SUBSTITUTE(O83&amp;O84&amp;O85&amp;O86,"Д","")))*2+(LEN(O83&amp;O84&amp;O85&amp;O86)-LEN(SUBSTITUTE(O83&amp;O84&amp;O85&amp;O86,"В","")))+0.1)</f>
        <v>11.1</v>
      </c>
      <c r="X81" s="62" t="str">
        <f>IF(X80="","","+")</f>
        <v>+</v>
      </c>
      <c r="Y81" s="65">
        <f>IF(X80="","",(LEN(U83&amp;U84&amp;U85&amp;U86)-LEN(SUBSTITUTE(U83&amp;U84&amp;U85&amp;U86,"Т","")))*4+(LEN(U83&amp;U84&amp;U85&amp;U86)-LEN(SUBSTITUTE(U83&amp;U84&amp;U85&amp;U86,"К","")))*3+(LEN(U83&amp;U84&amp;U85&amp;U86)-LEN(SUBSTITUTE(U83&amp;U84&amp;U85&amp;U86,"Д","")))*2+(LEN(U83&amp;U84&amp;U85&amp;U86)-LEN(SUBSTITUTE(U83&amp;U84&amp;U85&amp;U86,"В","")))+0.1)</f>
        <v>7.1</v>
      </c>
    </row>
    <row r="82" spans="1:25" s="26" customFormat="1" ht="12.75" customHeight="1">
      <c r="A82" s="150"/>
      <c r="B82" s="143"/>
      <c r="C82" s="144"/>
      <c r="D82" s="145"/>
      <c r="E82" s="25" t="s">
        <v>72</v>
      </c>
      <c r="F82" s="146" t="s">
        <v>377</v>
      </c>
      <c r="H82" s="147"/>
      <c r="I82" s="148"/>
      <c r="J82" s="29"/>
      <c r="K82" s="62">
        <f>IF(K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14.1</v>
      </c>
      <c r="L82" s="63"/>
      <c r="M82" s="149"/>
      <c r="N82" s="150"/>
      <c r="O82" s="143"/>
      <c r="P82" s="144"/>
      <c r="Q82" s="145"/>
      <c r="R82" s="25" t="s">
        <v>72</v>
      </c>
      <c r="S82" s="146" t="s">
        <v>971</v>
      </c>
      <c r="U82" s="147"/>
      <c r="V82" s="148"/>
      <c r="W82" s="29"/>
      <c r="X82" s="62">
        <f>IF(X80="","",(LEN(S87&amp;S88&amp;S89&amp;S90)-LEN(SUBSTITUTE(S87&amp;S88&amp;S89&amp;S90,"Т","")))*4+(LEN(S87&amp;S88&amp;S89&amp;S90)-LEN(SUBSTITUTE(S87&amp;S88&amp;S89&amp;S90,"К","")))*3+(LEN(S87&amp;S88&amp;S89&amp;S90)-LEN(SUBSTITUTE(S87&amp;S88&amp;S89&amp;S90,"Д","")))*2+(LEN(S87&amp;S88&amp;S89&amp;S90)-LEN(SUBSTITUTE(S87&amp;S88&amp;S89&amp;S90,"В","")))+0.1)</f>
        <v>8.1</v>
      </c>
      <c r="Y82" s="63"/>
    </row>
    <row r="83" spans="1:25" s="26" customFormat="1" ht="12.75" customHeight="1">
      <c r="A83" s="66" t="s">
        <v>63</v>
      </c>
      <c r="B83" s="152" t="s">
        <v>83</v>
      </c>
      <c r="C83" s="144"/>
      <c r="D83" s="145"/>
      <c r="E83" s="153"/>
      <c r="F83" s="153"/>
      <c r="G83" s="25" t="s">
        <v>63</v>
      </c>
      <c r="H83" s="146" t="s">
        <v>972</v>
      </c>
      <c r="J83" s="147"/>
      <c r="K83" s="151"/>
      <c r="L83" s="154"/>
      <c r="M83" s="149"/>
      <c r="N83" s="66" t="s">
        <v>63</v>
      </c>
      <c r="O83" s="152" t="s">
        <v>973</v>
      </c>
      <c r="P83" s="144"/>
      <c r="Q83" s="145"/>
      <c r="R83" s="153"/>
      <c r="S83" s="153"/>
      <c r="T83" s="25" t="s">
        <v>63</v>
      </c>
      <c r="U83" s="146" t="s">
        <v>900</v>
      </c>
      <c r="W83" s="147"/>
      <c r="X83" s="151"/>
      <c r="Y83" s="154"/>
    </row>
    <row r="84" spans="1:25" s="26" customFormat="1" ht="12.75" customHeight="1">
      <c r="A84" s="67" t="s">
        <v>66</v>
      </c>
      <c r="B84" s="152" t="s">
        <v>899</v>
      </c>
      <c r="C84" s="155"/>
      <c r="D84" s="145"/>
      <c r="E84" s="153"/>
      <c r="F84" s="153"/>
      <c r="G84" s="27" t="s">
        <v>66</v>
      </c>
      <c r="H84" s="146" t="s">
        <v>974</v>
      </c>
      <c r="J84" s="147"/>
      <c r="K84" s="151"/>
      <c r="L84" s="154"/>
      <c r="M84" s="149"/>
      <c r="N84" s="67" t="s">
        <v>66</v>
      </c>
      <c r="O84" s="156" t="s">
        <v>609</v>
      </c>
      <c r="P84" s="155"/>
      <c r="Q84" s="145"/>
      <c r="R84" s="153"/>
      <c r="S84" s="153"/>
      <c r="T84" s="27" t="s">
        <v>66</v>
      </c>
      <c r="U84" s="146" t="s">
        <v>975</v>
      </c>
      <c r="W84" s="147"/>
      <c r="X84" s="151"/>
      <c r="Y84" s="154"/>
    </row>
    <row r="85" spans="1:25" s="26" customFormat="1" ht="12.75" customHeight="1">
      <c r="A85" s="67" t="s">
        <v>69</v>
      </c>
      <c r="B85" s="152" t="s">
        <v>976</v>
      </c>
      <c r="C85" s="144"/>
      <c r="D85" s="145"/>
      <c r="E85" s="153"/>
      <c r="F85" s="153"/>
      <c r="G85" s="27" t="s">
        <v>69</v>
      </c>
      <c r="H85" s="146" t="s">
        <v>173</v>
      </c>
      <c r="J85" s="147"/>
      <c r="K85" s="147"/>
      <c r="L85" s="154"/>
      <c r="M85" s="149"/>
      <c r="N85" s="67" t="s">
        <v>69</v>
      </c>
      <c r="O85" s="152" t="s">
        <v>977</v>
      </c>
      <c r="P85" s="144"/>
      <c r="Q85" s="145"/>
      <c r="R85" s="153"/>
      <c r="S85" s="153"/>
      <c r="T85" s="27" t="s">
        <v>69</v>
      </c>
      <c r="U85" s="146" t="s">
        <v>250</v>
      </c>
      <c r="W85" s="147"/>
      <c r="X85" s="147"/>
      <c r="Y85" s="154"/>
    </row>
    <row r="86" spans="1:25" s="26" customFormat="1" ht="12.75" customHeight="1">
      <c r="A86" s="66" t="s">
        <v>72</v>
      </c>
      <c r="B86" s="152" t="s">
        <v>280</v>
      </c>
      <c r="C86" s="155"/>
      <c r="D86" s="145"/>
      <c r="E86" s="153"/>
      <c r="F86" s="153"/>
      <c r="G86" s="25" t="s">
        <v>72</v>
      </c>
      <c r="H86" s="146" t="s">
        <v>978</v>
      </c>
      <c r="J86" s="147"/>
      <c r="K86" s="68" t="s">
        <v>89</v>
      </c>
      <c r="L86" s="154"/>
      <c r="M86" s="149"/>
      <c r="N86" s="66" t="s">
        <v>72</v>
      </c>
      <c r="O86" s="152" t="s">
        <v>60</v>
      </c>
      <c r="P86" s="155"/>
      <c r="Q86" s="145"/>
      <c r="R86" s="153"/>
      <c r="S86" s="153"/>
      <c r="T86" s="25" t="s">
        <v>72</v>
      </c>
      <c r="U86" s="146" t="s">
        <v>979</v>
      </c>
      <c r="W86" s="147"/>
      <c r="X86" s="68" t="s">
        <v>89</v>
      </c>
      <c r="Y86" s="154"/>
    </row>
    <row r="87" spans="1:25" s="26" customFormat="1" ht="12.75" customHeight="1">
      <c r="A87" s="157"/>
      <c r="B87" s="155"/>
      <c r="C87" s="155"/>
      <c r="D87" s="145"/>
      <c r="E87" s="25" t="s">
        <v>63</v>
      </c>
      <c r="F87" s="146" t="s">
        <v>542</v>
      </c>
      <c r="H87" s="147"/>
      <c r="I87" s="158"/>
      <c r="J87" s="69" t="s">
        <v>93</v>
      </c>
      <c r="K87" s="159" t="s">
        <v>980</v>
      </c>
      <c r="L87" s="154"/>
      <c r="M87" s="149"/>
      <c r="N87" s="157"/>
      <c r="O87" s="155"/>
      <c r="P87" s="155"/>
      <c r="Q87" s="145"/>
      <c r="R87" s="25" t="s">
        <v>63</v>
      </c>
      <c r="S87" s="146" t="s">
        <v>73</v>
      </c>
      <c r="U87" s="147"/>
      <c r="V87" s="158"/>
      <c r="W87" s="69" t="s">
        <v>93</v>
      </c>
      <c r="X87" s="159" t="s">
        <v>981</v>
      </c>
      <c r="Y87" s="154"/>
    </row>
    <row r="88" spans="1:25" s="26" customFormat="1" ht="12.75" customHeight="1">
      <c r="A88" s="150"/>
      <c r="B88" s="70" t="s">
        <v>97</v>
      </c>
      <c r="C88" s="144"/>
      <c r="D88" s="145"/>
      <c r="E88" s="27" t="s">
        <v>66</v>
      </c>
      <c r="F88" s="146" t="s">
        <v>481</v>
      </c>
      <c r="H88" s="147"/>
      <c r="I88" s="148"/>
      <c r="J88" s="69" t="s">
        <v>7</v>
      </c>
      <c r="K88" s="160" t="s">
        <v>980</v>
      </c>
      <c r="L88" s="154"/>
      <c r="M88" s="149"/>
      <c r="N88" s="150"/>
      <c r="O88" s="70" t="s">
        <v>97</v>
      </c>
      <c r="P88" s="144"/>
      <c r="Q88" s="145"/>
      <c r="R88" s="27" t="s">
        <v>66</v>
      </c>
      <c r="S88" s="146" t="s">
        <v>83</v>
      </c>
      <c r="U88" s="147"/>
      <c r="V88" s="148"/>
      <c r="W88" s="69" t="s">
        <v>7</v>
      </c>
      <c r="X88" s="160" t="s">
        <v>982</v>
      </c>
      <c r="Y88" s="154"/>
    </row>
    <row r="89" spans="1:25" s="26" customFormat="1" ht="12.75" customHeight="1">
      <c r="A89" s="150"/>
      <c r="B89" s="70" t="s">
        <v>983</v>
      </c>
      <c r="C89" s="144"/>
      <c r="D89" s="145"/>
      <c r="E89" s="27" t="s">
        <v>69</v>
      </c>
      <c r="F89" s="146" t="s">
        <v>78</v>
      </c>
      <c r="H89" s="151"/>
      <c r="I89" s="148"/>
      <c r="J89" s="69" t="s">
        <v>103</v>
      </c>
      <c r="K89" s="160" t="s">
        <v>984</v>
      </c>
      <c r="L89" s="154"/>
      <c r="M89" s="149"/>
      <c r="N89" s="150"/>
      <c r="O89" s="70" t="s">
        <v>985</v>
      </c>
      <c r="P89" s="144"/>
      <c r="Q89" s="145"/>
      <c r="R89" s="27" t="s">
        <v>69</v>
      </c>
      <c r="S89" s="146" t="s">
        <v>986</v>
      </c>
      <c r="U89" s="151"/>
      <c r="V89" s="148"/>
      <c r="W89" s="69" t="s">
        <v>103</v>
      </c>
      <c r="X89" s="160" t="s">
        <v>987</v>
      </c>
      <c r="Y89" s="154"/>
    </row>
    <row r="90" spans="1:25" s="26" customFormat="1" ht="12.75" customHeight="1">
      <c r="A90" s="162"/>
      <c r="B90" s="163"/>
      <c r="C90" s="163"/>
      <c r="D90" s="145"/>
      <c r="E90" s="25" t="s">
        <v>72</v>
      </c>
      <c r="F90" s="146" t="s">
        <v>988</v>
      </c>
      <c r="H90" s="163"/>
      <c r="I90" s="163"/>
      <c r="J90" s="71" t="s">
        <v>109</v>
      </c>
      <c r="K90" s="160" t="s">
        <v>989</v>
      </c>
      <c r="L90" s="164"/>
      <c r="M90" s="165"/>
      <c r="N90" s="162"/>
      <c r="O90" s="163"/>
      <c r="P90" s="163"/>
      <c r="Q90" s="145"/>
      <c r="R90" s="25" t="s">
        <v>72</v>
      </c>
      <c r="S90" s="146" t="s">
        <v>990</v>
      </c>
      <c r="U90" s="163"/>
      <c r="V90" s="163"/>
      <c r="W90" s="71" t="s">
        <v>109</v>
      </c>
      <c r="X90" s="160" t="s">
        <v>987</v>
      </c>
      <c r="Y90" s="164"/>
    </row>
    <row r="91" spans="1:25" ht="4.5" customHeight="1">
      <c r="A91" s="72"/>
      <c r="B91" s="73"/>
      <c r="C91" s="74"/>
      <c r="D91" s="75"/>
      <c r="E91" s="76"/>
      <c r="F91" s="76"/>
      <c r="G91" s="77"/>
      <c r="H91" s="78"/>
      <c r="I91" s="78"/>
      <c r="J91" s="74"/>
      <c r="K91" s="73"/>
      <c r="L91" s="79"/>
      <c r="N91" s="72"/>
      <c r="O91" s="73"/>
      <c r="P91" s="74"/>
      <c r="Q91" s="75"/>
      <c r="R91" s="76"/>
      <c r="S91" s="76"/>
      <c r="T91" s="77"/>
      <c r="U91" s="78"/>
      <c r="V91" s="78"/>
      <c r="W91" s="74"/>
      <c r="X91" s="73"/>
      <c r="Y91" s="79"/>
    </row>
    <row r="92" spans="1:25" ht="12.75" customHeight="1">
      <c r="A92" s="80"/>
      <c r="B92" s="80" t="s">
        <v>111</v>
      </c>
      <c r="C92" s="81"/>
      <c r="D92" s="82" t="s">
        <v>112</v>
      </c>
      <c r="E92" s="82" t="s">
        <v>113</v>
      </c>
      <c r="F92" s="83" t="s">
        <v>114</v>
      </c>
      <c r="G92" s="82" t="s">
        <v>115</v>
      </c>
      <c r="H92" s="84" t="s">
        <v>116</v>
      </c>
      <c r="I92" s="85"/>
      <c r="J92" s="81" t="s">
        <v>117</v>
      </c>
      <c r="K92" s="82" t="s">
        <v>111</v>
      </c>
      <c r="L92" s="80" t="s">
        <v>118</v>
      </c>
      <c r="M92" s="23">
        <v>150</v>
      </c>
      <c r="N92" s="80"/>
      <c r="O92" s="80" t="s">
        <v>111</v>
      </c>
      <c r="P92" s="81"/>
      <c r="Q92" s="82" t="s">
        <v>112</v>
      </c>
      <c r="R92" s="82" t="s">
        <v>113</v>
      </c>
      <c r="S92" s="83" t="s">
        <v>114</v>
      </c>
      <c r="T92" s="82" t="s">
        <v>115</v>
      </c>
      <c r="U92" s="84" t="s">
        <v>116</v>
      </c>
      <c r="V92" s="85"/>
      <c r="W92" s="81" t="s">
        <v>117</v>
      </c>
      <c r="X92" s="82" t="s">
        <v>111</v>
      </c>
      <c r="Y92" s="80" t="s">
        <v>118</v>
      </c>
    </row>
    <row r="93" spans="1:25" ht="12.75">
      <c r="A93" s="86" t="s">
        <v>118</v>
      </c>
      <c r="B93" s="87" t="s">
        <v>119</v>
      </c>
      <c r="C93" s="88" t="s">
        <v>120</v>
      </c>
      <c r="D93" s="89" t="s">
        <v>121</v>
      </c>
      <c r="E93" s="89" t="s">
        <v>122</v>
      </c>
      <c r="F93" s="89"/>
      <c r="G93" s="89"/>
      <c r="H93" s="90" t="s">
        <v>120</v>
      </c>
      <c r="I93" s="90" t="s">
        <v>117</v>
      </c>
      <c r="J93" s="91"/>
      <c r="K93" s="86" t="s">
        <v>119</v>
      </c>
      <c r="L93" s="86"/>
      <c r="M93" s="23">
        <v>150</v>
      </c>
      <c r="N93" s="86" t="s">
        <v>118</v>
      </c>
      <c r="O93" s="86" t="s">
        <v>119</v>
      </c>
      <c r="P93" s="91" t="s">
        <v>120</v>
      </c>
      <c r="Q93" s="92" t="s">
        <v>121</v>
      </c>
      <c r="R93" s="92" t="s">
        <v>122</v>
      </c>
      <c r="S93" s="92"/>
      <c r="T93" s="92"/>
      <c r="U93" s="90" t="s">
        <v>120</v>
      </c>
      <c r="V93" s="90" t="s">
        <v>117</v>
      </c>
      <c r="W93" s="91"/>
      <c r="X93" s="86" t="s">
        <v>119</v>
      </c>
      <c r="Y93" s="86"/>
    </row>
    <row r="94" spans="1:25" ht="16.5" customHeight="1">
      <c r="A94" s="93">
        <v>6</v>
      </c>
      <c r="B94" s="94">
        <v>8</v>
      </c>
      <c r="C94" s="95">
        <v>41</v>
      </c>
      <c r="D94" s="96" t="s">
        <v>991</v>
      </c>
      <c r="E94" s="97" t="s">
        <v>109</v>
      </c>
      <c r="F94" s="97" t="s">
        <v>232</v>
      </c>
      <c r="G94" s="99">
        <v>9</v>
      </c>
      <c r="H94" s="100">
        <v>200</v>
      </c>
      <c r="I94" s="100"/>
      <c r="J94" s="101">
        <v>62</v>
      </c>
      <c r="K94" s="102">
        <v>2</v>
      </c>
      <c r="L94" s="93">
        <v>-6</v>
      </c>
      <c r="M94" s="23"/>
      <c r="N94" s="93">
        <v>-2</v>
      </c>
      <c r="O94" s="94">
        <v>0</v>
      </c>
      <c r="P94" s="95">
        <v>41</v>
      </c>
      <c r="Q94" s="103" t="s">
        <v>968</v>
      </c>
      <c r="R94" s="97" t="s">
        <v>109</v>
      </c>
      <c r="S94" s="107" t="s">
        <v>320</v>
      </c>
      <c r="T94" s="105">
        <v>13</v>
      </c>
      <c r="U94" s="100"/>
      <c r="V94" s="100">
        <v>190</v>
      </c>
      <c r="W94" s="101">
        <v>62</v>
      </c>
      <c r="X94" s="106">
        <v>10</v>
      </c>
      <c r="Y94" s="93">
        <v>2</v>
      </c>
    </row>
    <row r="95" spans="1:25" ht="16.5" customHeight="1">
      <c r="A95" s="93">
        <v>-13</v>
      </c>
      <c r="B95" s="94">
        <v>0</v>
      </c>
      <c r="C95" s="95">
        <v>23</v>
      </c>
      <c r="D95" s="96" t="s">
        <v>991</v>
      </c>
      <c r="E95" s="97" t="s">
        <v>109</v>
      </c>
      <c r="F95" s="97" t="s">
        <v>360</v>
      </c>
      <c r="G95" s="99">
        <v>10</v>
      </c>
      <c r="H95" s="100"/>
      <c r="I95" s="100">
        <v>790</v>
      </c>
      <c r="J95" s="101">
        <v>11</v>
      </c>
      <c r="K95" s="102">
        <v>10</v>
      </c>
      <c r="L95" s="93">
        <v>13</v>
      </c>
      <c r="M95" s="23"/>
      <c r="N95" s="93">
        <v>9</v>
      </c>
      <c r="O95" s="94">
        <v>10</v>
      </c>
      <c r="P95" s="95">
        <v>23</v>
      </c>
      <c r="Q95" s="96" t="s">
        <v>942</v>
      </c>
      <c r="R95" s="97" t="s">
        <v>109</v>
      </c>
      <c r="S95" s="104" t="s">
        <v>359</v>
      </c>
      <c r="T95" s="105">
        <v>9</v>
      </c>
      <c r="U95" s="100">
        <v>300</v>
      </c>
      <c r="V95" s="100"/>
      <c r="W95" s="101">
        <v>11</v>
      </c>
      <c r="X95" s="106">
        <v>0</v>
      </c>
      <c r="Y95" s="93">
        <v>-9</v>
      </c>
    </row>
    <row r="96" spans="1:25" ht="16.5" customHeight="1">
      <c r="A96" s="93">
        <v>13</v>
      </c>
      <c r="B96" s="94">
        <v>10</v>
      </c>
      <c r="C96" s="108">
        <v>61</v>
      </c>
      <c r="D96" s="96" t="s">
        <v>133</v>
      </c>
      <c r="E96" s="109" t="s">
        <v>103</v>
      </c>
      <c r="F96" s="109" t="s">
        <v>185</v>
      </c>
      <c r="G96" s="111">
        <v>6</v>
      </c>
      <c r="H96" s="112">
        <v>800</v>
      </c>
      <c r="I96" s="112"/>
      <c r="J96" s="113">
        <v>42</v>
      </c>
      <c r="K96" s="114">
        <v>0</v>
      </c>
      <c r="L96" s="115">
        <v>-13</v>
      </c>
      <c r="M96" s="31"/>
      <c r="N96" s="115">
        <v>0</v>
      </c>
      <c r="O96" s="116">
        <v>4</v>
      </c>
      <c r="P96" s="95">
        <v>51</v>
      </c>
      <c r="Q96" s="103" t="s">
        <v>992</v>
      </c>
      <c r="R96" s="97" t="s">
        <v>109</v>
      </c>
      <c r="S96" s="104" t="s">
        <v>441</v>
      </c>
      <c r="T96" s="105">
        <v>10</v>
      </c>
      <c r="U96" s="100"/>
      <c r="V96" s="100">
        <v>130</v>
      </c>
      <c r="W96" s="101">
        <v>32</v>
      </c>
      <c r="X96" s="106">
        <v>6</v>
      </c>
      <c r="Y96" s="115">
        <v>0</v>
      </c>
    </row>
    <row r="97" spans="1:25" ht="16.5" customHeight="1">
      <c r="A97" s="93">
        <v>-2</v>
      </c>
      <c r="B97" s="94">
        <v>6</v>
      </c>
      <c r="C97" s="95">
        <v>51</v>
      </c>
      <c r="D97" s="103" t="s">
        <v>993</v>
      </c>
      <c r="E97" s="109" t="s">
        <v>109</v>
      </c>
      <c r="F97" s="109" t="s">
        <v>232</v>
      </c>
      <c r="G97" s="99">
        <v>8</v>
      </c>
      <c r="H97" s="100"/>
      <c r="I97" s="100">
        <v>90</v>
      </c>
      <c r="J97" s="101">
        <v>32</v>
      </c>
      <c r="K97" s="102">
        <v>4</v>
      </c>
      <c r="L97" s="93">
        <v>2</v>
      </c>
      <c r="M97" s="23"/>
      <c r="N97" s="93">
        <v>-1</v>
      </c>
      <c r="O97" s="94">
        <v>2</v>
      </c>
      <c r="P97" s="95">
        <v>61</v>
      </c>
      <c r="Q97" s="103" t="s">
        <v>920</v>
      </c>
      <c r="R97" s="109" t="s">
        <v>103</v>
      </c>
      <c r="S97" s="117" t="s">
        <v>129</v>
      </c>
      <c r="T97" s="105">
        <v>9</v>
      </c>
      <c r="U97" s="100"/>
      <c r="V97" s="100">
        <v>140</v>
      </c>
      <c r="W97" s="101">
        <v>42</v>
      </c>
      <c r="X97" s="106">
        <v>8</v>
      </c>
      <c r="Y97" s="93">
        <v>1</v>
      </c>
    </row>
    <row r="98" spans="1:25" ht="16.5" customHeight="1">
      <c r="A98" s="93">
        <v>-2</v>
      </c>
      <c r="B98" s="94">
        <v>4</v>
      </c>
      <c r="C98" s="95">
        <v>12</v>
      </c>
      <c r="D98" s="96" t="s">
        <v>230</v>
      </c>
      <c r="E98" s="97" t="s">
        <v>93</v>
      </c>
      <c r="F98" s="98" t="s">
        <v>402</v>
      </c>
      <c r="G98" s="99">
        <v>8</v>
      </c>
      <c r="H98" s="100"/>
      <c r="I98" s="100">
        <v>100</v>
      </c>
      <c r="J98" s="101">
        <v>21</v>
      </c>
      <c r="K98" s="102">
        <v>6</v>
      </c>
      <c r="L98" s="93">
        <v>2</v>
      </c>
      <c r="M98" s="23"/>
      <c r="N98" s="93">
        <v>1</v>
      </c>
      <c r="O98" s="94">
        <v>7</v>
      </c>
      <c r="P98" s="95">
        <v>31</v>
      </c>
      <c r="Q98" s="96" t="s">
        <v>994</v>
      </c>
      <c r="R98" s="97" t="s">
        <v>93</v>
      </c>
      <c r="S98" s="107" t="s">
        <v>124</v>
      </c>
      <c r="T98" s="105">
        <v>7</v>
      </c>
      <c r="U98" s="100"/>
      <c r="V98" s="100">
        <v>100</v>
      </c>
      <c r="W98" s="101">
        <v>52</v>
      </c>
      <c r="X98" s="106">
        <v>3</v>
      </c>
      <c r="Y98" s="93">
        <v>-1</v>
      </c>
    </row>
    <row r="99" spans="1:25" ht="16.5" customHeight="1">
      <c r="A99" s="93">
        <v>-3</v>
      </c>
      <c r="B99" s="94">
        <v>2</v>
      </c>
      <c r="C99" s="95">
        <v>31</v>
      </c>
      <c r="D99" s="96" t="s">
        <v>993</v>
      </c>
      <c r="E99" s="97" t="s">
        <v>109</v>
      </c>
      <c r="F99" s="98" t="s">
        <v>363</v>
      </c>
      <c r="G99" s="99">
        <v>9</v>
      </c>
      <c r="H99" s="100"/>
      <c r="I99" s="100">
        <v>110</v>
      </c>
      <c r="J99" s="101">
        <v>52</v>
      </c>
      <c r="K99" s="102">
        <v>8</v>
      </c>
      <c r="L99" s="93">
        <v>3</v>
      </c>
      <c r="M99" s="23"/>
      <c r="N99" s="93">
        <v>1</v>
      </c>
      <c r="O99" s="94">
        <v>7</v>
      </c>
      <c r="P99" s="95">
        <v>12</v>
      </c>
      <c r="Q99" s="103" t="s">
        <v>395</v>
      </c>
      <c r="R99" s="97" t="s">
        <v>7</v>
      </c>
      <c r="S99" s="107" t="s">
        <v>271</v>
      </c>
      <c r="T99" s="105">
        <v>8</v>
      </c>
      <c r="U99" s="100"/>
      <c r="V99" s="100">
        <v>100</v>
      </c>
      <c r="W99" s="101">
        <v>21</v>
      </c>
      <c r="X99" s="106">
        <v>3</v>
      </c>
      <c r="Y99" s="93">
        <v>-1</v>
      </c>
    </row>
    <row r="100" spans="1:25" s="26" customFormat="1" ht="9.75" customHeight="1">
      <c r="A100" s="24"/>
      <c r="B100" s="24"/>
      <c r="C100" s="32"/>
      <c r="D100" s="24"/>
      <c r="E100" s="24"/>
      <c r="F100" s="24"/>
      <c r="G100" s="24"/>
      <c r="H100" s="24"/>
      <c r="I100" s="24"/>
      <c r="J100" s="32"/>
      <c r="K100" s="24"/>
      <c r="L100" s="24"/>
      <c r="M100" s="30"/>
      <c r="N100" s="24"/>
      <c r="O100" s="24"/>
      <c r="P100" s="32"/>
      <c r="Q100" s="24"/>
      <c r="R100" s="24"/>
      <c r="S100" s="24"/>
      <c r="T100" s="24"/>
      <c r="U100" s="24"/>
      <c r="V100" s="24"/>
      <c r="W100" s="32"/>
      <c r="X100" s="24"/>
      <c r="Y100" s="24"/>
    </row>
    <row r="101" spans="1:25" s="26" customFormat="1" ht="15">
      <c r="A101" s="122"/>
      <c r="B101" s="123" t="s">
        <v>53</v>
      </c>
      <c r="C101" s="124"/>
      <c r="D101" s="123"/>
      <c r="E101" s="125" t="s">
        <v>279</v>
      </c>
      <c r="F101" s="125"/>
      <c r="G101" s="126"/>
      <c r="H101" s="127" t="s">
        <v>55</v>
      </c>
      <c r="I101" s="127"/>
      <c r="J101" s="128" t="s">
        <v>56</v>
      </c>
      <c r="K101" s="128"/>
      <c r="L101" s="22"/>
      <c r="M101" s="23">
        <v>150</v>
      </c>
      <c r="N101" s="122"/>
      <c r="O101" s="123" t="s">
        <v>53</v>
      </c>
      <c r="P101" s="124"/>
      <c r="Q101" s="123"/>
      <c r="R101" s="125" t="s">
        <v>268</v>
      </c>
      <c r="S101" s="125"/>
      <c r="T101" s="126"/>
      <c r="U101" s="127" t="s">
        <v>55</v>
      </c>
      <c r="V101" s="127"/>
      <c r="W101" s="128" t="s">
        <v>58</v>
      </c>
      <c r="X101" s="128"/>
      <c r="Y101" s="22"/>
    </row>
    <row r="102" spans="1:25" s="26" customFormat="1" ht="12.75">
      <c r="A102" s="129"/>
      <c r="B102" s="129"/>
      <c r="C102" s="130"/>
      <c r="D102" s="131"/>
      <c r="E102" s="131"/>
      <c r="F102" s="131"/>
      <c r="G102" s="131"/>
      <c r="H102" s="132" t="s">
        <v>59</v>
      </c>
      <c r="I102" s="132"/>
      <c r="J102" s="128" t="s">
        <v>141</v>
      </c>
      <c r="K102" s="128"/>
      <c r="L102" s="22"/>
      <c r="M102" s="23">
        <v>150</v>
      </c>
      <c r="N102" s="129"/>
      <c r="O102" s="129"/>
      <c r="P102" s="130"/>
      <c r="Q102" s="131"/>
      <c r="R102" s="131"/>
      <c r="S102" s="131"/>
      <c r="T102" s="131"/>
      <c r="U102" s="132" t="s">
        <v>59</v>
      </c>
      <c r="V102" s="132"/>
      <c r="W102" s="128" t="s">
        <v>142</v>
      </c>
      <c r="X102" s="128"/>
      <c r="Y102" s="22"/>
    </row>
    <row r="103" spans="1:25" s="26" customFormat="1" ht="4.5" customHeight="1">
      <c r="A103" s="133"/>
      <c r="B103" s="134"/>
      <c r="C103" s="135"/>
      <c r="D103" s="136"/>
      <c r="E103" s="137"/>
      <c r="F103" s="137"/>
      <c r="G103" s="138"/>
      <c r="H103" s="139"/>
      <c r="I103" s="139"/>
      <c r="J103" s="135"/>
      <c r="K103" s="134"/>
      <c r="L103" s="140"/>
      <c r="M103" s="23"/>
      <c r="N103" s="133"/>
      <c r="O103" s="134"/>
      <c r="P103" s="135"/>
      <c r="Q103" s="136"/>
      <c r="R103" s="137"/>
      <c r="S103" s="137"/>
      <c r="T103" s="138"/>
      <c r="U103" s="139"/>
      <c r="V103" s="139"/>
      <c r="W103" s="141"/>
      <c r="X103" s="139"/>
      <c r="Y103" s="140"/>
    </row>
    <row r="104" spans="1:25" s="26" customFormat="1" ht="12.75" customHeight="1">
      <c r="A104" s="142" t="str">
        <f>$A$4</f>
        <v>5 тур</v>
      </c>
      <c r="B104" s="143"/>
      <c r="C104" s="144"/>
      <c r="D104" s="145"/>
      <c r="E104" s="25" t="s">
        <v>63</v>
      </c>
      <c r="F104" s="146" t="s">
        <v>995</v>
      </c>
      <c r="H104" s="147"/>
      <c r="I104" s="148"/>
      <c r="J104" s="28"/>
      <c r="K104" s="60"/>
      <c r="L104" s="61"/>
      <c r="M104" s="149"/>
      <c r="N104" s="142" t="str">
        <f>$A$4</f>
        <v>5 тур</v>
      </c>
      <c r="O104" s="143"/>
      <c r="P104" s="144"/>
      <c r="Q104" s="145"/>
      <c r="R104" s="25" t="s">
        <v>63</v>
      </c>
      <c r="S104" s="146" t="s">
        <v>459</v>
      </c>
      <c r="U104" s="147"/>
      <c r="V104" s="148"/>
      <c r="W104" s="28"/>
      <c r="X104" s="60"/>
      <c r="Y104" s="61"/>
    </row>
    <row r="105" spans="1:25" s="26" customFormat="1" ht="12.75" customHeight="1">
      <c r="A105" s="150"/>
      <c r="B105" s="143"/>
      <c r="C105" s="144"/>
      <c r="D105" s="145"/>
      <c r="E105" s="27" t="s">
        <v>66</v>
      </c>
      <c r="F105" s="146" t="s">
        <v>996</v>
      </c>
      <c r="H105" s="151"/>
      <c r="I105" s="148"/>
      <c r="J105" s="29"/>
      <c r="K105" s="62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8.1</v>
      </c>
      <c r="L105" s="63"/>
      <c r="M105" s="149"/>
      <c r="N105" s="150"/>
      <c r="O105" s="143"/>
      <c r="P105" s="144"/>
      <c r="Q105" s="145"/>
      <c r="R105" s="27" t="s">
        <v>66</v>
      </c>
      <c r="S105" s="146" t="s">
        <v>420</v>
      </c>
      <c r="U105" s="151"/>
      <c r="V105" s="148"/>
      <c r="W105" s="29"/>
      <c r="X105" s="62">
        <f>IF(S104&amp;S105&amp;S106&amp;S107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5.1</v>
      </c>
      <c r="Y105" s="63"/>
    </row>
    <row r="106" spans="1:25" s="26" customFormat="1" ht="12.75" customHeight="1">
      <c r="A106" s="150"/>
      <c r="B106" s="143"/>
      <c r="C106" s="144"/>
      <c r="D106" s="145"/>
      <c r="E106" s="27" t="s">
        <v>69</v>
      </c>
      <c r="F106" s="161" t="s">
        <v>242</v>
      </c>
      <c r="H106" s="147"/>
      <c r="I106" s="148"/>
      <c r="J106" s="64">
        <f>IF(K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13.1</v>
      </c>
      <c r="K106" s="62" t="str">
        <f>IF(K105="","","+")</f>
        <v>+</v>
      </c>
      <c r="L106" s="65">
        <f>IF(K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7.1</v>
      </c>
      <c r="M106" s="149"/>
      <c r="N106" s="150"/>
      <c r="O106" s="143"/>
      <c r="P106" s="144"/>
      <c r="Q106" s="145"/>
      <c r="R106" s="27" t="s">
        <v>69</v>
      </c>
      <c r="S106" s="146" t="s">
        <v>997</v>
      </c>
      <c r="U106" s="147"/>
      <c r="V106" s="148"/>
      <c r="W106" s="64">
        <f>IF(X105="","",(LEN(O108&amp;O109&amp;O110&amp;O111)-LEN(SUBSTITUTE(O108&amp;O109&amp;O110&amp;O111,"Т","")))*4+(LEN(O108&amp;O109&amp;O110&amp;O111)-LEN(SUBSTITUTE(O108&amp;O109&amp;O110&amp;O111,"К","")))*3+(LEN(O108&amp;O109&amp;O110&amp;O111)-LEN(SUBSTITUTE(O108&amp;O109&amp;O110&amp;O111,"Д","")))*2+(LEN(O108&amp;O109&amp;O110&amp;O111)-LEN(SUBSTITUTE(O108&amp;O109&amp;O110&amp;O111,"В","")))+0.1)</f>
        <v>20.1</v>
      </c>
      <c r="X106" s="62" t="str">
        <f>IF(X105="","","+")</f>
        <v>+</v>
      </c>
      <c r="Y106" s="65">
        <f>IF(X105="","",(LEN(U108&amp;U109&amp;U110&amp;U111)-LEN(SUBSTITUTE(U108&amp;U109&amp;U110&amp;U111,"Т","")))*4+(LEN(U108&amp;U109&amp;U110&amp;U111)-LEN(SUBSTITUTE(U108&amp;U109&amp;U110&amp;U111,"К","")))*3+(LEN(U108&amp;U109&amp;U110&amp;U111)-LEN(SUBSTITUTE(U108&amp;U109&amp;U110&amp;U111,"Д","")))*2+(LEN(U108&amp;U109&amp;U110&amp;U111)-LEN(SUBSTITUTE(U108&amp;U109&amp;U110&amp;U111,"В","")))+0.1)</f>
        <v>10.1</v>
      </c>
    </row>
    <row r="107" spans="1:25" s="26" customFormat="1" ht="12.75" customHeight="1">
      <c r="A107" s="150"/>
      <c r="B107" s="143"/>
      <c r="C107" s="144"/>
      <c r="D107" s="145"/>
      <c r="E107" s="25" t="s">
        <v>72</v>
      </c>
      <c r="F107" s="146" t="s">
        <v>871</v>
      </c>
      <c r="H107" s="147"/>
      <c r="I107" s="148"/>
      <c r="J107" s="29"/>
      <c r="K107" s="62">
        <f>IF(K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12.1</v>
      </c>
      <c r="L107" s="63"/>
      <c r="M107" s="149"/>
      <c r="N107" s="150"/>
      <c r="O107" s="143"/>
      <c r="P107" s="144"/>
      <c r="Q107" s="145"/>
      <c r="R107" s="25" t="s">
        <v>72</v>
      </c>
      <c r="S107" s="161" t="s">
        <v>411</v>
      </c>
      <c r="U107" s="147"/>
      <c r="V107" s="148"/>
      <c r="W107" s="29"/>
      <c r="X107" s="62">
        <f>IF(X105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5.1</v>
      </c>
      <c r="Y107" s="63"/>
    </row>
    <row r="108" spans="1:25" s="26" customFormat="1" ht="12.75" customHeight="1">
      <c r="A108" s="66" t="s">
        <v>63</v>
      </c>
      <c r="B108" s="152" t="s">
        <v>998</v>
      </c>
      <c r="C108" s="144"/>
      <c r="D108" s="145"/>
      <c r="E108" s="153"/>
      <c r="F108" s="153"/>
      <c r="G108" s="25" t="s">
        <v>63</v>
      </c>
      <c r="H108" s="146" t="s">
        <v>999</v>
      </c>
      <c r="J108" s="147"/>
      <c r="K108" s="151"/>
      <c r="L108" s="154"/>
      <c r="M108" s="149"/>
      <c r="N108" s="66" t="s">
        <v>63</v>
      </c>
      <c r="O108" s="152" t="s">
        <v>765</v>
      </c>
      <c r="P108" s="144"/>
      <c r="Q108" s="145"/>
      <c r="R108" s="153"/>
      <c r="S108" s="153"/>
      <c r="T108" s="25" t="s">
        <v>63</v>
      </c>
      <c r="U108" s="146" t="s">
        <v>800</v>
      </c>
      <c r="W108" s="147"/>
      <c r="X108" s="151"/>
      <c r="Y108" s="154"/>
    </row>
    <row r="109" spans="1:25" s="26" customFormat="1" ht="12.75" customHeight="1">
      <c r="A109" s="67" t="s">
        <v>66</v>
      </c>
      <c r="B109" s="152" t="s">
        <v>163</v>
      </c>
      <c r="C109" s="155"/>
      <c r="D109" s="145"/>
      <c r="E109" s="153"/>
      <c r="F109" s="153"/>
      <c r="G109" s="27" t="s">
        <v>66</v>
      </c>
      <c r="H109" s="146" t="s">
        <v>1000</v>
      </c>
      <c r="J109" s="147"/>
      <c r="K109" s="151"/>
      <c r="L109" s="154"/>
      <c r="M109" s="149"/>
      <c r="N109" s="67" t="s">
        <v>66</v>
      </c>
      <c r="O109" s="152" t="s">
        <v>1001</v>
      </c>
      <c r="P109" s="155"/>
      <c r="Q109" s="145"/>
      <c r="R109" s="153"/>
      <c r="S109" s="153"/>
      <c r="T109" s="27" t="s">
        <v>66</v>
      </c>
      <c r="U109" s="146" t="s">
        <v>1002</v>
      </c>
      <c r="W109" s="147"/>
      <c r="X109" s="151"/>
      <c r="Y109" s="154"/>
    </row>
    <row r="110" spans="1:25" s="26" customFormat="1" ht="12.75" customHeight="1">
      <c r="A110" s="67" t="s">
        <v>69</v>
      </c>
      <c r="B110" s="152" t="s">
        <v>628</v>
      </c>
      <c r="C110" s="144"/>
      <c r="D110" s="145"/>
      <c r="E110" s="153"/>
      <c r="F110" s="153"/>
      <c r="G110" s="27" t="s">
        <v>69</v>
      </c>
      <c r="H110" s="146" t="s">
        <v>1003</v>
      </c>
      <c r="J110" s="147"/>
      <c r="K110" s="147"/>
      <c r="L110" s="154"/>
      <c r="M110" s="149"/>
      <c r="N110" s="67" t="s">
        <v>69</v>
      </c>
      <c r="O110" s="152" t="s">
        <v>777</v>
      </c>
      <c r="P110" s="144"/>
      <c r="Q110" s="145"/>
      <c r="R110" s="153"/>
      <c r="S110" s="153"/>
      <c r="T110" s="27" t="s">
        <v>69</v>
      </c>
      <c r="U110" s="146" t="s">
        <v>420</v>
      </c>
      <c r="W110" s="147"/>
      <c r="X110" s="147"/>
      <c r="Y110" s="154"/>
    </row>
    <row r="111" spans="1:25" s="26" customFormat="1" ht="12.75" customHeight="1">
      <c r="A111" s="66" t="s">
        <v>72</v>
      </c>
      <c r="B111" s="152" t="s">
        <v>418</v>
      </c>
      <c r="C111" s="155"/>
      <c r="D111" s="145"/>
      <c r="E111" s="153"/>
      <c r="F111" s="153"/>
      <c r="G111" s="25" t="s">
        <v>72</v>
      </c>
      <c r="H111" s="146" t="s">
        <v>342</v>
      </c>
      <c r="J111" s="147"/>
      <c r="K111" s="68" t="s">
        <v>89</v>
      </c>
      <c r="L111" s="154"/>
      <c r="M111" s="149"/>
      <c r="N111" s="66" t="s">
        <v>72</v>
      </c>
      <c r="O111" s="152" t="s">
        <v>1004</v>
      </c>
      <c r="P111" s="155"/>
      <c r="Q111" s="145"/>
      <c r="R111" s="153"/>
      <c r="S111" s="153"/>
      <c r="T111" s="25" t="s">
        <v>72</v>
      </c>
      <c r="U111" s="146" t="s">
        <v>654</v>
      </c>
      <c r="W111" s="147"/>
      <c r="X111" s="68" t="s">
        <v>89</v>
      </c>
      <c r="Y111" s="154"/>
    </row>
    <row r="112" spans="1:25" s="26" customFormat="1" ht="12.75" customHeight="1">
      <c r="A112" s="157"/>
      <c r="B112" s="155"/>
      <c r="C112" s="155"/>
      <c r="D112" s="145"/>
      <c r="E112" s="25" t="s">
        <v>63</v>
      </c>
      <c r="F112" s="146" t="s">
        <v>60</v>
      </c>
      <c r="H112" s="147"/>
      <c r="I112" s="158"/>
      <c r="J112" s="69" t="s">
        <v>93</v>
      </c>
      <c r="K112" s="159" t="s">
        <v>1005</v>
      </c>
      <c r="L112" s="154"/>
      <c r="M112" s="149"/>
      <c r="N112" s="157"/>
      <c r="O112" s="155"/>
      <c r="P112" s="155"/>
      <c r="Q112" s="145"/>
      <c r="R112" s="25" t="s">
        <v>63</v>
      </c>
      <c r="S112" s="146" t="s">
        <v>1006</v>
      </c>
      <c r="U112" s="147"/>
      <c r="V112" s="158"/>
      <c r="W112" s="69" t="s">
        <v>93</v>
      </c>
      <c r="X112" s="159" t="s">
        <v>1007</v>
      </c>
      <c r="Y112" s="154"/>
    </row>
    <row r="113" spans="1:25" s="26" customFormat="1" ht="12.75" customHeight="1">
      <c r="A113" s="150"/>
      <c r="B113" s="70" t="s">
        <v>97</v>
      </c>
      <c r="C113" s="144"/>
      <c r="D113" s="145"/>
      <c r="E113" s="27" t="s">
        <v>66</v>
      </c>
      <c r="F113" s="146" t="s">
        <v>145</v>
      </c>
      <c r="H113" s="147"/>
      <c r="I113" s="148"/>
      <c r="J113" s="69" t="s">
        <v>7</v>
      </c>
      <c r="K113" s="160" t="s">
        <v>1008</v>
      </c>
      <c r="L113" s="154"/>
      <c r="M113" s="149"/>
      <c r="N113" s="150"/>
      <c r="O113" s="70" t="s">
        <v>97</v>
      </c>
      <c r="P113" s="144"/>
      <c r="Q113" s="145"/>
      <c r="R113" s="27" t="s">
        <v>66</v>
      </c>
      <c r="S113" s="146" t="s">
        <v>160</v>
      </c>
      <c r="U113" s="147"/>
      <c r="V113" s="148"/>
      <c r="W113" s="69" t="s">
        <v>7</v>
      </c>
      <c r="X113" s="160" t="s">
        <v>1007</v>
      </c>
      <c r="Y113" s="154"/>
    </row>
    <row r="114" spans="1:25" s="26" customFormat="1" ht="12.75" customHeight="1">
      <c r="A114" s="150"/>
      <c r="B114" s="70" t="s">
        <v>1009</v>
      </c>
      <c r="C114" s="144"/>
      <c r="D114" s="145"/>
      <c r="E114" s="27" t="s">
        <v>69</v>
      </c>
      <c r="F114" s="146" t="s">
        <v>482</v>
      </c>
      <c r="H114" s="151"/>
      <c r="I114" s="148"/>
      <c r="J114" s="69" t="s">
        <v>103</v>
      </c>
      <c r="K114" s="160" t="s">
        <v>1010</v>
      </c>
      <c r="L114" s="154"/>
      <c r="M114" s="149"/>
      <c r="N114" s="150"/>
      <c r="O114" s="70" t="s">
        <v>1011</v>
      </c>
      <c r="P114" s="144"/>
      <c r="Q114" s="145"/>
      <c r="R114" s="27" t="s">
        <v>69</v>
      </c>
      <c r="S114" s="146" t="s">
        <v>770</v>
      </c>
      <c r="U114" s="151"/>
      <c r="V114" s="148"/>
      <c r="W114" s="69" t="s">
        <v>103</v>
      </c>
      <c r="X114" s="160" t="s">
        <v>1012</v>
      </c>
      <c r="Y114" s="154"/>
    </row>
    <row r="115" spans="1:25" s="26" customFormat="1" ht="12.75" customHeight="1">
      <c r="A115" s="162"/>
      <c r="B115" s="163"/>
      <c r="C115" s="163"/>
      <c r="D115" s="145"/>
      <c r="E115" s="25" t="s">
        <v>72</v>
      </c>
      <c r="F115" s="146" t="s">
        <v>1013</v>
      </c>
      <c r="H115" s="163"/>
      <c r="I115" s="163"/>
      <c r="J115" s="71" t="s">
        <v>109</v>
      </c>
      <c r="K115" s="160" t="s">
        <v>1010</v>
      </c>
      <c r="L115" s="164"/>
      <c r="M115" s="165"/>
      <c r="N115" s="162"/>
      <c r="O115" s="163"/>
      <c r="P115" s="163"/>
      <c r="Q115" s="145"/>
      <c r="R115" s="25" t="s">
        <v>72</v>
      </c>
      <c r="S115" s="146" t="s">
        <v>1014</v>
      </c>
      <c r="U115" s="163"/>
      <c r="V115" s="163"/>
      <c r="W115" s="71" t="s">
        <v>109</v>
      </c>
      <c r="X115" s="160" t="s">
        <v>1012</v>
      </c>
      <c r="Y115" s="164"/>
    </row>
    <row r="116" spans="1:25" ht="4.5" customHeight="1">
      <c r="A116" s="72"/>
      <c r="B116" s="73"/>
      <c r="C116" s="74"/>
      <c r="D116" s="75"/>
      <c r="E116" s="76"/>
      <c r="F116" s="76"/>
      <c r="G116" s="77"/>
      <c r="H116" s="78"/>
      <c r="I116" s="78"/>
      <c r="J116" s="74"/>
      <c r="K116" s="73"/>
      <c r="L116" s="79"/>
      <c r="N116" s="72"/>
      <c r="O116" s="73"/>
      <c r="P116" s="74"/>
      <c r="Q116" s="75"/>
      <c r="R116" s="76"/>
      <c r="S116" s="76"/>
      <c r="T116" s="77"/>
      <c r="U116" s="78"/>
      <c r="V116" s="78"/>
      <c r="W116" s="74"/>
      <c r="X116" s="73"/>
      <c r="Y116" s="79"/>
    </row>
    <row r="117" spans="1:25" ht="12.75" customHeight="1">
      <c r="A117" s="80"/>
      <c r="B117" s="80" t="s">
        <v>111</v>
      </c>
      <c r="C117" s="81"/>
      <c r="D117" s="82" t="s">
        <v>112</v>
      </c>
      <c r="E117" s="82" t="s">
        <v>113</v>
      </c>
      <c r="F117" s="83" t="s">
        <v>114</v>
      </c>
      <c r="G117" s="82" t="s">
        <v>115</v>
      </c>
      <c r="H117" s="84" t="s">
        <v>116</v>
      </c>
      <c r="I117" s="85"/>
      <c r="J117" s="81" t="s">
        <v>117</v>
      </c>
      <c r="K117" s="82" t="s">
        <v>111</v>
      </c>
      <c r="L117" s="80" t="s">
        <v>118</v>
      </c>
      <c r="M117" s="23">
        <v>150</v>
      </c>
      <c r="N117" s="80"/>
      <c r="O117" s="80" t="s">
        <v>111</v>
      </c>
      <c r="P117" s="81"/>
      <c r="Q117" s="82" t="s">
        <v>112</v>
      </c>
      <c r="R117" s="82" t="s">
        <v>113</v>
      </c>
      <c r="S117" s="83" t="s">
        <v>114</v>
      </c>
      <c r="T117" s="82" t="s">
        <v>115</v>
      </c>
      <c r="U117" s="84" t="s">
        <v>116</v>
      </c>
      <c r="V117" s="85"/>
      <c r="W117" s="81" t="s">
        <v>117</v>
      </c>
      <c r="X117" s="82" t="s">
        <v>111</v>
      </c>
      <c r="Y117" s="80" t="s">
        <v>118</v>
      </c>
    </row>
    <row r="118" spans="1:25" ht="12.75">
      <c r="A118" s="86" t="s">
        <v>118</v>
      </c>
      <c r="B118" s="87" t="s">
        <v>119</v>
      </c>
      <c r="C118" s="88" t="s">
        <v>120</v>
      </c>
      <c r="D118" s="89" t="s">
        <v>121</v>
      </c>
      <c r="E118" s="89" t="s">
        <v>122</v>
      </c>
      <c r="F118" s="89"/>
      <c r="G118" s="89"/>
      <c r="H118" s="90" t="s">
        <v>120</v>
      </c>
      <c r="I118" s="90" t="s">
        <v>117</v>
      </c>
      <c r="J118" s="91"/>
      <c r="K118" s="86" t="s">
        <v>119</v>
      </c>
      <c r="L118" s="86"/>
      <c r="M118" s="23">
        <v>150</v>
      </c>
      <c r="N118" s="86" t="s">
        <v>118</v>
      </c>
      <c r="O118" s="86" t="s">
        <v>119</v>
      </c>
      <c r="P118" s="91" t="s">
        <v>120</v>
      </c>
      <c r="Q118" s="92" t="s">
        <v>121</v>
      </c>
      <c r="R118" s="92" t="s">
        <v>122</v>
      </c>
      <c r="S118" s="92"/>
      <c r="T118" s="92"/>
      <c r="U118" s="90" t="s">
        <v>120</v>
      </c>
      <c r="V118" s="90" t="s">
        <v>117</v>
      </c>
      <c r="W118" s="91"/>
      <c r="X118" s="86" t="s">
        <v>119</v>
      </c>
      <c r="Y118" s="86"/>
    </row>
    <row r="119" spans="1:25" ht="16.5" customHeight="1">
      <c r="A119" s="93">
        <v>-12</v>
      </c>
      <c r="B119" s="94">
        <v>0</v>
      </c>
      <c r="C119" s="95">
        <v>31</v>
      </c>
      <c r="D119" s="96" t="s">
        <v>180</v>
      </c>
      <c r="E119" s="97" t="s">
        <v>109</v>
      </c>
      <c r="F119" s="98" t="s">
        <v>186</v>
      </c>
      <c r="G119" s="99">
        <v>11</v>
      </c>
      <c r="H119" s="100"/>
      <c r="I119" s="100">
        <v>650</v>
      </c>
      <c r="J119" s="101">
        <v>52</v>
      </c>
      <c r="K119" s="102">
        <v>10</v>
      </c>
      <c r="L119" s="93">
        <v>12</v>
      </c>
      <c r="M119" s="23"/>
      <c r="N119" s="93">
        <v>-11</v>
      </c>
      <c r="O119" s="94">
        <v>1</v>
      </c>
      <c r="P119" s="95">
        <v>31</v>
      </c>
      <c r="Q119" s="103" t="s">
        <v>919</v>
      </c>
      <c r="R119" s="97" t="s">
        <v>109</v>
      </c>
      <c r="S119" s="107" t="s">
        <v>188</v>
      </c>
      <c r="T119" s="105">
        <v>12</v>
      </c>
      <c r="U119" s="100"/>
      <c r="V119" s="100">
        <v>1430</v>
      </c>
      <c r="W119" s="101">
        <v>52</v>
      </c>
      <c r="X119" s="106">
        <v>9</v>
      </c>
      <c r="Y119" s="93">
        <v>11</v>
      </c>
    </row>
    <row r="120" spans="1:25" ht="16.5" customHeight="1">
      <c r="A120" s="93">
        <v>3</v>
      </c>
      <c r="B120" s="94">
        <v>6</v>
      </c>
      <c r="C120" s="95">
        <v>41</v>
      </c>
      <c r="D120" s="96" t="s">
        <v>180</v>
      </c>
      <c r="E120" s="97" t="s">
        <v>109</v>
      </c>
      <c r="F120" s="98" t="s">
        <v>186</v>
      </c>
      <c r="G120" s="99">
        <v>9</v>
      </c>
      <c r="H120" s="100">
        <v>100</v>
      </c>
      <c r="I120" s="100"/>
      <c r="J120" s="101">
        <v>62</v>
      </c>
      <c r="K120" s="102">
        <v>4</v>
      </c>
      <c r="L120" s="93">
        <v>-3</v>
      </c>
      <c r="M120" s="23"/>
      <c r="N120" s="93">
        <v>-11</v>
      </c>
      <c r="O120" s="94">
        <v>1</v>
      </c>
      <c r="P120" s="95">
        <v>41</v>
      </c>
      <c r="Q120" s="96" t="s">
        <v>919</v>
      </c>
      <c r="R120" s="97" t="s">
        <v>109</v>
      </c>
      <c r="S120" s="107" t="s">
        <v>361</v>
      </c>
      <c r="T120" s="105">
        <v>12</v>
      </c>
      <c r="U120" s="100"/>
      <c r="V120" s="100">
        <v>1430</v>
      </c>
      <c r="W120" s="101">
        <v>62</v>
      </c>
      <c r="X120" s="106">
        <v>9</v>
      </c>
      <c r="Y120" s="93">
        <v>11</v>
      </c>
    </row>
    <row r="121" spans="1:25" ht="16.5" customHeight="1">
      <c r="A121" s="93">
        <v>11</v>
      </c>
      <c r="B121" s="94">
        <v>9</v>
      </c>
      <c r="C121" s="108">
        <v>23</v>
      </c>
      <c r="D121" s="96" t="s">
        <v>841</v>
      </c>
      <c r="E121" s="109" t="s">
        <v>7</v>
      </c>
      <c r="F121" s="109" t="s">
        <v>130</v>
      </c>
      <c r="G121" s="111">
        <v>11</v>
      </c>
      <c r="H121" s="112">
        <v>550</v>
      </c>
      <c r="I121" s="112"/>
      <c r="J121" s="113">
        <v>11</v>
      </c>
      <c r="K121" s="114">
        <v>1</v>
      </c>
      <c r="L121" s="115">
        <v>-11</v>
      </c>
      <c r="M121" s="31"/>
      <c r="N121" s="115">
        <v>5</v>
      </c>
      <c r="O121" s="116">
        <v>8</v>
      </c>
      <c r="P121" s="95">
        <v>23</v>
      </c>
      <c r="Q121" s="103" t="s">
        <v>123</v>
      </c>
      <c r="R121" s="97" t="s">
        <v>103</v>
      </c>
      <c r="S121" s="104" t="s">
        <v>134</v>
      </c>
      <c r="T121" s="105">
        <v>11</v>
      </c>
      <c r="U121" s="100"/>
      <c r="V121" s="100">
        <v>660</v>
      </c>
      <c r="W121" s="101">
        <v>11</v>
      </c>
      <c r="X121" s="106">
        <v>2</v>
      </c>
      <c r="Y121" s="115">
        <v>-5</v>
      </c>
    </row>
    <row r="122" spans="1:25" ht="16.5" customHeight="1">
      <c r="A122" s="93">
        <v>-4</v>
      </c>
      <c r="B122" s="94">
        <v>4</v>
      </c>
      <c r="C122" s="95">
        <v>51</v>
      </c>
      <c r="D122" s="103" t="s">
        <v>230</v>
      </c>
      <c r="E122" s="109" t="s">
        <v>109</v>
      </c>
      <c r="F122" s="110" t="s">
        <v>273</v>
      </c>
      <c r="G122" s="99">
        <v>9</v>
      </c>
      <c r="H122" s="100"/>
      <c r="I122" s="100">
        <v>140</v>
      </c>
      <c r="J122" s="101">
        <v>32</v>
      </c>
      <c r="K122" s="102">
        <v>6</v>
      </c>
      <c r="L122" s="93">
        <v>4</v>
      </c>
      <c r="M122" s="23"/>
      <c r="N122" s="93">
        <v>5</v>
      </c>
      <c r="O122" s="94">
        <v>5</v>
      </c>
      <c r="P122" s="95">
        <v>61</v>
      </c>
      <c r="Q122" s="103" t="s">
        <v>123</v>
      </c>
      <c r="R122" s="109" t="s">
        <v>103</v>
      </c>
      <c r="S122" s="117" t="s">
        <v>473</v>
      </c>
      <c r="T122" s="105">
        <v>12</v>
      </c>
      <c r="U122" s="100"/>
      <c r="V122" s="100">
        <v>690</v>
      </c>
      <c r="W122" s="101">
        <v>42</v>
      </c>
      <c r="X122" s="106">
        <v>5</v>
      </c>
      <c r="Y122" s="93">
        <v>-5</v>
      </c>
    </row>
    <row r="123" spans="1:25" ht="16.5" customHeight="1">
      <c r="A123" s="93">
        <v>-11</v>
      </c>
      <c r="B123" s="94">
        <v>2</v>
      </c>
      <c r="C123" s="95">
        <v>12</v>
      </c>
      <c r="D123" s="96" t="s">
        <v>1015</v>
      </c>
      <c r="E123" s="97" t="s">
        <v>93</v>
      </c>
      <c r="F123" s="97" t="s">
        <v>183</v>
      </c>
      <c r="G123" s="99">
        <v>8</v>
      </c>
      <c r="H123" s="100"/>
      <c r="I123" s="100">
        <v>500</v>
      </c>
      <c r="J123" s="101">
        <v>21</v>
      </c>
      <c r="K123" s="102">
        <v>8</v>
      </c>
      <c r="L123" s="93">
        <v>11</v>
      </c>
      <c r="M123" s="23"/>
      <c r="N123" s="93">
        <v>12</v>
      </c>
      <c r="O123" s="94">
        <v>10</v>
      </c>
      <c r="P123" s="95">
        <v>51</v>
      </c>
      <c r="Q123" s="96" t="s">
        <v>1016</v>
      </c>
      <c r="R123" s="97" t="s">
        <v>109</v>
      </c>
      <c r="S123" s="107" t="s">
        <v>361</v>
      </c>
      <c r="T123" s="105">
        <v>11</v>
      </c>
      <c r="U123" s="100"/>
      <c r="V123" s="100">
        <v>150</v>
      </c>
      <c r="W123" s="101">
        <v>32</v>
      </c>
      <c r="X123" s="106">
        <v>0</v>
      </c>
      <c r="Y123" s="93">
        <v>-12</v>
      </c>
    </row>
    <row r="124" spans="1:25" ht="16.5" customHeight="1">
      <c r="A124" s="93">
        <v>11</v>
      </c>
      <c r="B124" s="94">
        <v>9</v>
      </c>
      <c r="C124" s="95">
        <v>61</v>
      </c>
      <c r="D124" s="96" t="s">
        <v>841</v>
      </c>
      <c r="E124" s="97" t="s">
        <v>7</v>
      </c>
      <c r="F124" s="97" t="s">
        <v>130</v>
      </c>
      <c r="G124" s="99">
        <v>11</v>
      </c>
      <c r="H124" s="100">
        <v>550</v>
      </c>
      <c r="I124" s="100"/>
      <c r="J124" s="101">
        <v>42</v>
      </c>
      <c r="K124" s="102">
        <v>1</v>
      </c>
      <c r="L124" s="93">
        <v>-11</v>
      </c>
      <c r="M124" s="23"/>
      <c r="N124" s="93">
        <v>5</v>
      </c>
      <c r="O124" s="94">
        <v>5</v>
      </c>
      <c r="P124" s="95">
        <v>12</v>
      </c>
      <c r="Q124" s="103" t="s">
        <v>123</v>
      </c>
      <c r="R124" s="97" t="s">
        <v>109</v>
      </c>
      <c r="S124" s="107" t="s">
        <v>402</v>
      </c>
      <c r="T124" s="105">
        <v>12</v>
      </c>
      <c r="U124" s="100"/>
      <c r="V124" s="100">
        <v>690</v>
      </c>
      <c r="W124" s="101">
        <v>21</v>
      </c>
      <c r="X124" s="106">
        <v>5</v>
      </c>
      <c r="Y124" s="93">
        <v>-5</v>
      </c>
    </row>
    <row r="125" spans="1:25" s="26" customFormat="1" ht="30" customHeight="1">
      <c r="A125" s="24"/>
      <c r="B125" s="24"/>
      <c r="C125" s="32"/>
      <c r="D125" s="24"/>
      <c r="E125" s="24"/>
      <c r="F125" s="24"/>
      <c r="G125" s="24"/>
      <c r="H125" s="24"/>
      <c r="I125" s="24"/>
      <c r="J125" s="32"/>
      <c r="K125" s="24"/>
      <c r="L125" s="24"/>
      <c r="M125" s="30"/>
      <c r="N125" s="24"/>
      <c r="O125" s="24"/>
      <c r="P125" s="32"/>
      <c r="Q125" s="24"/>
      <c r="R125" s="24"/>
      <c r="S125" s="24"/>
      <c r="T125" s="24"/>
      <c r="U125" s="24"/>
      <c r="V125" s="24"/>
      <c r="W125" s="32"/>
      <c r="X125" s="24"/>
      <c r="Y125" s="24"/>
    </row>
    <row r="126" spans="1:25" s="26" customFormat="1" ht="15">
      <c r="A126" s="122"/>
      <c r="B126" s="123" t="s">
        <v>53</v>
      </c>
      <c r="C126" s="124"/>
      <c r="D126" s="123"/>
      <c r="E126" s="125" t="s">
        <v>321</v>
      </c>
      <c r="F126" s="125"/>
      <c r="G126" s="126"/>
      <c r="H126" s="127" t="s">
        <v>55</v>
      </c>
      <c r="I126" s="127"/>
      <c r="J126" s="128" t="s">
        <v>138</v>
      </c>
      <c r="K126" s="128"/>
      <c r="L126" s="22"/>
      <c r="M126" s="23">
        <v>150</v>
      </c>
      <c r="N126" s="122"/>
      <c r="O126" s="123" t="s">
        <v>53</v>
      </c>
      <c r="P126" s="124"/>
      <c r="Q126" s="123"/>
      <c r="R126" s="125" t="s">
        <v>322</v>
      </c>
      <c r="S126" s="125"/>
      <c r="T126" s="126"/>
      <c r="U126" s="127" t="s">
        <v>55</v>
      </c>
      <c r="V126" s="127"/>
      <c r="W126" s="128" t="s">
        <v>140</v>
      </c>
      <c r="X126" s="128"/>
      <c r="Y126" s="22"/>
    </row>
    <row r="127" spans="1:25" s="26" customFormat="1" ht="12.75">
      <c r="A127" s="129"/>
      <c r="B127" s="129"/>
      <c r="C127" s="130"/>
      <c r="D127" s="131"/>
      <c r="E127" s="131"/>
      <c r="F127" s="131"/>
      <c r="G127" s="131"/>
      <c r="H127" s="132" t="s">
        <v>59</v>
      </c>
      <c r="I127" s="132"/>
      <c r="J127" s="128" t="s">
        <v>60</v>
      </c>
      <c r="K127" s="128"/>
      <c r="L127" s="22"/>
      <c r="M127" s="23">
        <v>150</v>
      </c>
      <c r="N127" s="129"/>
      <c r="O127" s="129"/>
      <c r="P127" s="130"/>
      <c r="Q127" s="131"/>
      <c r="R127" s="131"/>
      <c r="S127" s="131"/>
      <c r="T127" s="131"/>
      <c r="U127" s="132" t="s">
        <v>59</v>
      </c>
      <c r="V127" s="132"/>
      <c r="W127" s="128" t="s">
        <v>61</v>
      </c>
      <c r="X127" s="128"/>
      <c r="Y127" s="22"/>
    </row>
    <row r="128" spans="1:25" s="26" customFormat="1" ht="4.5" customHeight="1">
      <c r="A128" s="133"/>
      <c r="B128" s="134"/>
      <c r="C128" s="135"/>
      <c r="D128" s="136"/>
      <c r="E128" s="137"/>
      <c r="F128" s="137"/>
      <c r="G128" s="138"/>
      <c r="H128" s="139"/>
      <c r="I128" s="139"/>
      <c r="J128" s="135"/>
      <c r="K128" s="134"/>
      <c r="L128" s="140"/>
      <c r="M128" s="23"/>
      <c r="N128" s="133"/>
      <c r="O128" s="134"/>
      <c r="P128" s="135"/>
      <c r="Q128" s="136"/>
      <c r="R128" s="137"/>
      <c r="S128" s="137"/>
      <c r="T128" s="138"/>
      <c r="U128" s="139"/>
      <c r="V128" s="139"/>
      <c r="W128" s="141"/>
      <c r="X128" s="139"/>
      <c r="Y128" s="140"/>
    </row>
    <row r="129" spans="1:25" s="26" customFormat="1" ht="12.75" customHeight="1">
      <c r="A129" s="142" t="str">
        <f>$A$4</f>
        <v>5 тур</v>
      </c>
      <c r="B129" s="143"/>
      <c r="C129" s="144"/>
      <c r="D129" s="145"/>
      <c r="E129" s="25" t="s">
        <v>63</v>
      </c>
      <c r="F129" s="146" t="s">
        <v>1017</v>
      </c>
      <c r="H129" s="147"/>
      <c r="I129" s="148"/>
      <c r="J129" s="28"/>
      <c r="K129" s="60"/>
      <c r="L129" s="61"/>
      <c r="M129" s="149"/>
      <c r="N129" s="142" t="str">
        <f>$A$4</f>
        <v>5 тур</v>
      </c>
      <c r="O129" s="143"/>
      <c r="P129" s="144"/>
      <c r="Q129" s="145"/>
      <c r="R129" s="25" t="s">
        <v>63</v>
      </c>
      <c r="S129" s="146" t="s">
        <v>380</v>
      </c>
      <c r="U129" s="147"/>
      <c r="V129" s="148"/>
      <c r="W129" s="28"/>
      <c r="X129" s="60"/>
      <c r="Y129" s="61"/>
    </row>
    <row r="130" spans="1:25" s="26" customFormat="1" ht="12.75" customHeight="1">
      <c r="A130" s="150"/>
      <c r="B130" s="143"/>
      <c r="C130" s="144"/>
      <c r="D130" s="145"/>
      <c r="E130" s="27" t="s">
        <v>66</v>
      </c>
      <c r="F130" s="146" t="s">
        <v>478</v>
      </c>
      <c r="H130" s="151"/>
      <c r="I130" s="148"/>
      <c r="J130" s="29"/>
      <c r="K130" s="62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13.1</v>
      </c>
      <c r="L130" s="63"/>
      <c r="M130" s="149"/>
      <c r="N130" s="150"/>
      <c r="O130" s="143"/>
      <c r="P130" s="144"/>
      <c r="Q130" s="145"/>
      <c r="R130" s="27" t="s">
        <v>66</v>
      </c>
      <c r="S130" s="146" t="s">
        <v>502</v>
      </c>
      <c r="U130" s="151"/>
      <c r="V130" s="148"/>
      <c r="W130" s="29"/>
      <c r="X130" s="62">
        <f>IF(S129&amp;S130&amp;S131&amp;S132="","",(LEN(S129&amp;S130&amp;S131&amp;S132)-LEN(SUBSTITUTE(S129&amp;S130&amp;S131&amp;S132,"Т","")))*4+(LEN(S129&amp;S130&amp;S131&amp;S132)-LEN(SUBSTITUTE(S129&amp;S130&amp;S131&amp;S132,"К","")))*3+(LEN(S129&amp;S130&amp;S131&amp;S132)-LEN(SUBSTITUTE(S129&amp;S130&amp;S131&amp;S132,"Д","")))*2+(LEN(S129&amp;S130&amp;S131&amp;S132)-LEN(SUBSTITUTE(S129&amp;S130&amp;S131&amp;S132,"В","")))+0.1)</f>
        <v>14.1</v>
      </c>
      <c r="Y130" s="63"/>
    </row>
    <row r="131" spans="1:25" s="26" customFormat="1" ht="12.75" customHeight="1">
      <c r="A131" s="150"/>
      <c r="B131" s="143"/>
      <c r="C131" s="144"/>
      <c r="D131" s="145"/>
      <c r="E131" s="27" t="s">
        <v>69</v>
      </c>
      <c r="F131" s="146" t="s">
        <v>150</v>
      </c>
      <c r="H131" s="147"/>
      <c r="I131" s="148"/>
      <c r="J131" s="64">
        <f>IF(K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19.1</v>
      </c>
      <c r="K131" s="62" t="str">
        <f>IF(K130="","","+")</f>
        <v>+</v>
      </c>
      <c r="L131" s="65">
        <f>IF(K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4.1</v>
      </c>
      <c r="M131" s="149"/>
      <c r="N131" s="150"/>
      <c r="O131" s="143"/>
      <c r="P131" s="144"/>
      <c r="Q131" s="145"/>
      <c r="R131" s="27" t="s">
        <v>69</v>
      </c>
      <c r="S131" s="146" t="s">
        <v>267</v>
      </c>
      <c r="U131" s="147"/>
      <c r="V131" s="148"/>
      <c r="W131" s="64">
        <f>IF(X130="","",(LEN(O133&amp;O134&amp;O135&amp;O136)-LEN(SUBSTITUTE(O133&amp;O134&amp;O135&amp;O136,"Т","")))*4+(LEN(O133&amp;O134&amp;O135&amp;O136)-LEN(SUBSTITUTE(O133&amp;O134&amp;O135&amp;O136,"К","")))*3+(LEN(O133&amp;O134&amp;O135&amp;O136)-LEN(SUBSTITUTE(O133&amp;O134&amp;O135&amp;O136,"Д","")))*2+(LEN(O133&amp;O134&amp;O135&amp;O136)-LEN(SUBSTITUTE(O133&amp;O134&amp;O135&amp;O136,"В","")))+0.1)</f>
        <v>9.1</v>
      </c>
      <c r="X131" s="62" t="str">
        <f>IF(X130="","","+")</f>
        <v>+</v>
      </c>
      <c r="Y131" s="65">
        <f>IF(X130="","",(LEN(U133&amp;U134&amp;U135&amp;U136)-LEN(SUBSTITUTE(U133&amp;U134&amp;U135&amp;U136,"Т","")))*4+(LEN(U133&amp;U134&amp;U135&amp;U136)-LEN(SUBSTITUTE(U133&amp;U134&amp;U135&amp;U136,"К","")))*3+(LEN(U133&amp;U134&amp;U135&amp;U136)-LEN(SUBSTITUTE(U133&amp;U134&amp;U135&amp;U136,"Д","")))*2+(LEN(U133&amp;U134&amp;U135&amp;U136)-LEN(SUBSTITUTE(U133&amp;U134&amp;U135&amp;U136,"В","")))+0.1)</f>
        <v>9.1</v>
      </c>
    </row>
    <row r="132" spans="1:25" s="26" customFormat="1" ht="12.75" customHeight="1">
      <c r="A132" s="150"/>
      <c r="B132" s="143"/>
      <c r="C132" s="144"/>
      <c r="D132" s="145"/>
      <c r="E132" s="25" t="s">
        <v>72</v>
      </c>
      <c r="F132" s="146" t="s">
        <v>1018</v>
      </c>
      <c r="H132" s="147"/>
      <c r="I132" s="148"/>
      <c r="J132" s="29"/>
      <c r="K132" s="62">
        <f>IF(K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4.1</v>
      </c>
      <c r="L132" s="63"/>
      <c r="M132" s="149"/>
      <c r="N132" s="150"/>
      <c r="O132" s="143"/>
      <c r="P132" s="144"/>
      <c r="Q132" s="145"/>
      <c r="R132" s="25" t="s">
        <v>72</v>
      </c>
      <c r="S132" s="146" t="s">
        <v>695</v>
      </c>
      <c r="U132" s="147"/>
      <c r="V132" s="148"/>
      <c r="W132" s="29"/>
      <c r="X132" s="62">
        <f>IF(X130="","",(LEN(S137&amp;S138&amp;S139&amp;S140)-LEN(SUBSTITUTE(S137&amp;S138&amp;S139&amp;S140,"Т","")))*4+(LEN(S137&amp;S138&amp;S139&amp;S140)-LEN(SUBSTITUTE(S137&amp;S138&amp;S139&amp;S140,"К","")))*3+(LEN(S137&amp;S138&amp;S139&amp;S140)-LEN(SUBSTITUTE(S137&amp;S138&amp;S139&amp;S140,"Д","")))*2+(LEN(S137&amp;S138&amp;S139&amp;S140)-LEN(SUBSTITUTE(S137&amp;S138&amp;S139&amp;S140,"В","")))+0.1)</f>
        <v>8.1</v>
      </c>
      <c r="Y132" s="63"/>
    </row>
    <row r="133" spans="1:25" s="26" customFormat="1" ht="12.75" customHeight="1">
      <c r="A133" s="66" t="s">
        <v>63</v>
      </c>
      <c r="B133" s="152" t="s">
        <v>654</v>
      </c>
      <c r="C133" s="144"/>
      <c r="D133" s="145"/>
      <c r="E133" s="153"/>
      <c r="F133" s="153"/>
      <c r="G133" s="25" t="s">
        <v>63</v>
      </c>
      <c r="H133" s="161" t="s">
        <v>1019</v>
      </c>
      <c r="J133" s="147"/>
      <c r="K133" s="151"/>
      <c r="L133" s="154"/>
      <c r="M133" s="149"/>
      <c r="N133" s="66" t="s">
        <v>63</v>
      </c>
      <c r="O133" s="152" t="s">
        <v>288</v>
      </c>
      <c r="P133" s="144"/>
      <c r="Q133" s="145"/>
      <c r="R133" s="153"/>
      <c r="S133" s="153"/>
      <c r="T133" s="25" t="s">
        <v>63</v>
      </c>
      <c r="U133" s="161" t="s">
        <v>268</v>
      </c>
      <c r="W133" s="147"/>
      <c r="X133" s="151"/>
      <c r="Y133" s="154"/>
    </row>
    <row r="134" spans="1:25" s="26" customFormat="1" ht="12.75" customHeight="1">
      <c r="A134" s="67" t="s">
        <v>66</v>
      </c>
      <c r="B134" s="152" t="s">
        <v>775</v>
      </c>
      <c r="C134" s="155"/>
      <c r="D134" s="145"/>
      <c r="E134" s="153"/>
      <c r="F134" s="153"/>
      <c r="G134" s="27" t="s">
        <v>66</v>
      </c>
      <c r="H134" s="146" t="s">
        <v>341</v>
      </c>
      <c r="J134" s="147"/>
      <c r="K134" s="151"/>
      <c r="L134" s="154"/>
      <c r="M134" s="149"/>
      <c r="N134" s="67" t="s">
        <v>66</v>
      </c>
      <c r="O134" s="152" t="s">
        <v>60</v>
      </c>
      <c r="P134" s="155"/>
      <c r="Q134" s="145"/>
      <c r="R134" s="153"/>
      <c r="S134" s="153"/>
      <c r="T134" s="27" t="s">
        <v>66</v>
      </c>
      <c r="U134" s="146" t="s">
        <v>1020</v>
      </c>
      <c r="W134" s="147"/>
      <c r="X134" s="151"/>
      <c r="Y134" s="154"/>
    </row>
    <row r="135" spans="1:25" s="26" customFormat="1" ht="12.75" customHeight="1">
      <c r="A135" s="67" t="s">
        <v>69</v>
      </c>
      <c r="B135" s="152" t="s">
        <v>1021</v>
      </c>
      <c r="C135" s="144"/>
      <c r="D135" s="145"/>
      <c r="E135" s="153"/>
      <c r="F135" s="153"/>
      <c r="G135" s="27" t="s">
        <v>69</v>
      </c>
      <c r="H135" s="146" t="s">
        <v>1022</v>
      </c>
      <c r="J135" s="147"/>
      <c r="K135" s="147"/>
      <c r="L135" s="154"/>
      <c r="M135" s="149"/>
      <c r="N135" s="67" t="s">
        <v>69</v>
      </c>
      <c r="O135" s="152" t="s">
        <v>1023</v>
      </c>
      <c r="P135" s="144"/>
      <c r="Q135" s="145"/>
      <c r="R135" s="153"/>
      <c r="S135" s="153"/>
      <c r="T135" s="27" t="s">
        <v>69</v>
      </c>
      <c r="U135" s="146" t="s">
        <v>414</v>
      </c>
      <c r="W135" s="147"/>
      <c r="X135" s="147"/>
      <c r="Y135" s="154"/>
    </row>
    <row r="136" spans="1:25" s="26" customFormat="1" ht="12.75" customHeight="1">
      <c r="A136" s="66" t="s">
        <v>72</v>
      </c>
      <c r="B136" s="152" t="s">
        <v>869</v>
      </c>
      <c r="C136" s="155"/>
      <c r="D136" s="145"/>
      <c r="E136" s="153"/>
      <c r="F136" s="153"/>
      <c r="G136" s="25" t="s">
        <v>72</v>
      </c>
      <c r="H136" s="161" t="s">
        <v>1024</v>
      </c>
      <c r="J136" s="147"/>
      <c r="K136" s="68" t="s">
        <v>89</v>
      </c>
      <c r="L136" s="154"/>
      <c r="M136" s="149"/>
      <c r="N136" s="66" t="s">
        <v>72</v>
      </c>
      <c r="O136" s="152" t="s">
        <v>1025</v>
      </c>
      <c r="P136" s="155"/>
      <c r="Q136" s="145"/>
      <c r="R136" s="153"/>
      <c r="S136" s="153"/>
      <c r="T136" s="25" t="s">
        <v>72</v>
      </c>
      <c r="U136" s="146" t="s">
        <v>326</v>
      </c>
      <c r="W136" s="147"/>
      <c r="X136" s="68" t="s">
        <v>89</v>
      </c>
      <c r="Y136" s="154"/>
    </row>
    <row r="137" spans="1:25" s="26" customFormat="1" ht="12.75" customHeight="1">
      <c r="A137" s="157"/>
      <c r="B137" s="155"/>
      <c r="C137" s="155"/>
      <c r="D137" s="145"/>
      <c r="E137" s="25" t="s">
        <v>63</v>
      </c>
      <c r="F137" s="146" t="s">
        <v>347</v>
      </c>
      <c r="H137" s="147"/>
      <c r="I137" s="158"/>
      <c r="J137" s="69" t="s">
        <v>93</v>
      </c>
      <c r="K137" s="159" t="s">
        <v>1026</v>
      </c>
      <c r="L137" s="154"/>
      <c r="M137" s="149"/>
      <c r="N137" s="157"/>
      <c r="O137" s="155"/>
      <c r="P137" s="155"/>
      <c r="Q137" s="145"/>
      <c r="R137" s="25" t="s">
        <v>63</v>
      </c>
      <c r="S137" s="146" t="s">
        <v>1027</v>
      </c>
      <c r="U137" s="147"/>
      <c r="V137" s="158"/>
      <c r="W137" s="69" t="s">
        <v>93</v>
      </c>
      <c r="X137" s="159" t="s">
        <v>1028</v>
      </c>
      <c r="Y137" s="154"/>
    </row>
    <row r="138" spans="1:25" s="26" customFormat="1" ht="12.75" customHeight="1">
      <c r="A138" s="150"/>
      <c r="B138" s="70" t="s">
        <v>97</v>
      </c>
      <c r="C138" s="144"/>
      <c r="D138" s="145"/>
      <c r="E138" s="27" t="s">
        <v>66</v>
      </c>
      <c r="F138" s="161" t="s">
        <v>1029</v>
      </c>
      <c r="H138" s="147"/>
      <c r="I138" s="148"/>
      <c r="J138" s="69" t="s">
        <v>7</v>
      </c>
      <c r="K138" s="160" t="s">
        <v>1026</v>
      </c>
      <c r="L138" s="154"/>
      <c r="M138" s="149"/>
      <c r="N138" s="150"/>
      <c r="O138" s="70" t="s">
        <v>97</v>
      </c>
      <c r="P138" s="144"/>
      <c r="Q138" s="145"/>
      <c r="R138" s="27" t="s">
        <v>66</v>
      </c>
      <c r="S138" s="146" t="s">
        <v>905</v>
      </c>
      <c r="U138" s="147"/>
      <c r="V138" s="148"/>
      <c r="W138" s="69" t="s">
        <v>7</v>
      </c>
      <c r="X138" s="160" t="s">
        <v>1028</v>
      </c>
      <c r="Y138" s="154"/>
    </row>
    <row r="139" spans="1:25" s="26" customFormat="1" ht="12.75" customHeight="1">
      <c r="A139" s="150"/>
      <c r="B139" s="70" t="s">
        <v>1030</v>
      </c>
      <c r="C139" s="144"/>
      <c r="D139" s="145"/>
      <c r="E139" s="27" t="s">
        <v>69</v>
      </c>
      <c r="F139" s="161" t="s">
        <v>519</v>
      </c>
      <c r="H139" s="151"/>
      <c r="I139" s="148"/>
      <c r="J139" s="69" t="s">
        <v>103</v>
      </c>
      <c r="K139" s="160" t="s">
        <v>1031</v>
      </c>
      <c r="L139" s="154"/>
      <c r="M139" s="149"/>
      <c r="N139" s="150"/>
      <c r="O139" s="70" t="s">
        <v>1032</v>
      </c>
      <c r="P139" s="144"/>
      <c r="Q139" s="145"/>
      <c r="R139" s="27" t="s">
        <v>69</v>
      </c>
      <c r="S139" s="146" t="s">
        <v>255</v>
      </c>
      <c r="U139" s="151"/>
      <c r="V139" s="148"/>
      <c r="W139" s="69" t="s">
        <v>103</v>
      </c>
      <c r="X139" s="160" t="s">
        <v>1033</v>
      </c>
      <c r="Y139" s="154"/>
    </row>
    <row r="140" spans="1:25" s="26" customFormat="1" ht="12.75" customHeight="1">
      <c r="A140" s="162"/>
      <c r="B140" s="163"/>
      <c r="C140" s="163"/>
      <c r="D140" s="145"/>
      <c r="E140" s="25" t="s">
        <v>72</v>
      </c>
      <c r="F140" s="146" t="s">
        <v>197</v>
      </c>
      <c r="H140" s="163"/>
      <c r="I140" s="163"/>
      <c r="J140" s="71" t="s">
        <v>109</v>
      </c>
      <c r="K140" s="160" t="s">
        <v>1031</v>
      </c>
      <c r="L140" s="164"/>
      <c r="M140" s="165"/>
      <c r="N140" s="162"/>
      <c r="O140" s="163"/>
      <c r="P140" s="163"/>
      <c r="Q140" s="145"/>
      <c r="R140" s="25" t="s">
        <v>72</v>
      </c>
      <c r="S140" s="146" t="s">
        <v>163</v>
      </c>
      <c r="U140" s="163"/>
      <c r="V140" s="163"/>
      <c r="W140" s="71" t="s">
        <v>109</v>
      </c>
      <c r="X140" s="160" t="s">
        <v>1034</v>
      </c>
      <c r="Y140" s="164"/>
    </row>
    <row r="141" spans="1:25" ht="4.5" customHeight="1">
      <c r="A141" s="72"/>
      <c r="B141" s="73"/>
      <c r="C141" s="74"/>
      <c r="D141" s="75"/>
      <c r="E141" s="76"/>
      <c r="F141" s="76"/>
      <c r="G141" s="77"/>
      <c r="H141" s="78"/>
      <c r="I141" s="78"/>
      <c r="J141" s="74"/>
      <c r="K141" s="73"/>
      <c r="L141" s="79"/>
      <c r="N141" s="72"/>
      <c r="O141" s="73"/>
      <c r="P141" s="74"/>
      <c r="Q141" s="75"/>
      <c r="R141" s="76"/>
      <c r="S141" s="76"/>
      <c r="T141" s="77"/>
      <c r="U141" s="78"/>
      <c r="V141" s="78"/>
      <c r="W141" s="74"/>
      <c r="X141" s="73"/>
      <c r="Y141" s="79"/>
    </row>
    <row r="142" spans="1:25" ht="12.75" customHeight="1">
      <c r="A142" s="80"/>
      <c r="B142" s="80" t="s">
        <v>111</v>
      </c>
      <c r="C142" s="81"/>
      <c r="D142" s="82" t="s">
        <v>112</v>
      </c>
      <c r="E142" s="82" t="s">
        <v>113</v>
      </c>
      <c r="F142" s="83" t="s">
        <v>114</v>
      </c>
      <c r="G142" s="82" t="s">
        <v>115</v>
      </c>
      <c r="H142" s="84" t="s">
        <v>116</v>
      </c>
      <c r="I142" s="85"/>
      <c r="J142" s="81" t="s">
        <v>117</v>
      </c>
      <c r="K142" s="82" t="s">
        <v>111</v>
      </c>
      <c r="L142" s="80" t="s">
        <v>118</v>
      </c>
      <c r="M142" s="23">
        <v>150</v>
      </c>
      <c r="N142" s="80"/>
      <c r="O142" s="80" t="s">
        <v>111</v>
      </c>
      <c r="P142" s="81"/>
      <c r="Q142" s="82" t="s">
        <v>112</v>
      </c>
      <c r="R142" s="82" t="s">
        <v>113</v>
      </c>
      <c r="S142" s="83" t="s">
        <v>114</v>
      </c>
      <c r="T142" s="82" t="s">
        <v>115</v>
      </c>
      <c r="U142" s="84" t="s">
        <v>116</v>
      </c>
      <c r="V142" s="85"/>
      <c r="W142" s="81" t="s">
        <v>117</v>
      </c>
      <c r="X142" s="82" t="s">
        <v>111</v>
      </c>
      <c r="Y142" s="80" t="s">
        <v>118</v>
      </c>
    </row>
    <row r="143" spans="1:25" ht="12.75">
      <c r="A143" s="86" t="s">
        <v>118</v>
      </c>
      <c r="B143" s="87" t="s">
        <v>119</v>
      </c>
      <c r="C143" s="88" t="s">
        <v>120</v>
      </c>
      <c r="D143" s="89" t="s">
        <v>121</v>
      </c>
      <c r="E143" s="89" t="s">
        <v>122</v>
      </c>
      <c r="F143" s="89"/>
      <c r="G143" s="89"/>
      <c r="H143" s="90" t="s">
        <v>120</v>
      </c>
      <c r="I143" s="90" t="s">
        <v>117</v>
      </c>
      <c r="J143" s="91"/>
      <c r="K143" s="86" t="s">
        <v>119</v>
      </c>
      <c r="L143" s="86"/>
      <c r="M143" s="23">
        <v>150</v>
      </c>
      <c r="N143" s="86" t="s">
        <v>118</v>
      </c>
      <c r="O143" s="86" t="s">
        <v>119</v>
      </c>
      <c r="P143" s="91" t="s">
        <v>120</v>
      </c>
      <c r="Q143" s="92" t="s">
        <v>121</v>
      </c>
      <c r="R143" s="92" t="s">
        <v>122</v>
      </c>
      <c r="S143" s="92"/>
      <c r="T143" s="92"/>
      <c r="U143" s="90" t="s">
        <v>120</v>
      </c>
      <c r="V143" s="90" t="s">
        <v>117</v>
      </c>
      <c r="W143" s="91"/>
      <c r="X143" s="86" t="s">
        <v>119</v>
      </c>
      <c r="Y143" s="86"/>
    </row>
    <row r="144" spans="1:25" ht="16.5" customHeight="1">
      <c r="A144" s="93">
        <v>-3</v>
      </c>
      <c r="B144" s="94">
        <v>4</v>
      </c>
      <c r="C144" s="95">
        <v>61</v>
      </c>
      <c r="D144" s="96" t="s">
        <v>135</v>
      </c>
      <c r="E144" s="97" t="s">
        <v>103</v>
      </c>
      <c r="F144" s="97" t="s">
        <v>439</v>
      </c>
      <c r="G144" s="99">
        <v>8</v>
      </c>
      <c r="H144" s="100"/>
      <c r="I144" s="100">
        <v>110</v>
      </c>
      <c r="J144" s="101">
        <v>42</v>
      </c>
      <c r="K144" s="102">
        <v>6</v>
      </c>
      <c r="L144" s="93">
        <v>3</v>
      </c>
      <c r="M144" s="23"/>
      <c r="N144" s="93">
        <v>12</v>
      </c>
      <c r="O144" s="94">
        <v>10</v>
      </c>
      <c r="P144" s="95">
        <v>61</v>
      </c>
      <c r="Q144" s="103" t="s">
        <v>841</v>
      </c>
      <c r="R144" s="97" t="s">
        <v>109</v>
      </c>
      <c r="S144" s="104" t="s">
        <v>360</v>
      </c>
      <c r="T144" s="105">
        <v>7</v>
      </c>
      <c r="U144" s="100">
        <v>800</v>
      </c>
      <c r="V144" s="100"/>
      <c r="W144" s="101">
        <v>42</v>
      </c>
      <c r="X144" s="106">
        <v>0</v>
      </c>
      <c r="Y144" s="93">
        <v>-12</v>
      </c>
    </row>
    <row r="145" spans="1:25" ht="16.5" customHeight="1">
      <c r="A145" s="93">
        <v>-3</v>
      </c>
      <c r="B145" s="94">
        <v>1</v>
      </c>
      <c r="C145" s="95">
        <v>31</v>
      </c>
      <c r="D145" s="96" t="s">
        <v>128</v>
      </c>
      <c r="E145" s="97" t="s">
        <v>109</v>
      </c>
      <c r="F145" s="97" t="s">
        <v>130</v>
      </c>
      <c r="G145" s="99">
        <v>8</v>
      </c>
      <c r="H145" s="100"/>
      <c r="I145" s="100">
        <v>120</v>
      </c>
      <c r="J145" s="101">
        <v>52</v>
      </c>
      <c r="K145" s="102">
        <v>9</v>
      </c>
      <c r="L145" s="93">
        <v>3</v>
      </c>
      <c r="M145" s="23"/>
      <c r="N145" s="93">
        <v>-5</v>
      </c>
      <c r="O145" s="94">
        <v>4</v>
      </c>
      <c r="P145" s="95">
        <v>31</v>
      </c>
      <c r="Q145" s="96" t="s">
        <v>135</v>
      </c>
      <c r="R145" s="97" t="s">
        <v>93</v>
      </c>
      <c r="S145" s="107" t="s">
        <v>181</v>
      </c>
      <c r="T145" s="105">
        <v>7</v>
      </c>
      <c r="U145" s="100"/>
      <c r="V145" s="100">
        <v>100</v>
      </c>
      <c r="W145" s="101">
        <v>52</v>
      </c>
      <c r="X145" s="106">
        <v>6</v>
      </c>
      <c r="Y145" s="93">
        <v>5</v>
      </c>
    </row>
    <row r="146" spans="1:25" ht="16.5" customHeight="1">
      <c r="A146" s="93">
        <v>3</v>
      </c>
      <c r="B146" s="94">
        <v>9</v>
      </c>
      <c r="C146" s="108">
        <v>41</v>
      </c>
      <c r="D146" s="96" t="s">
        <v>123</v>
      </c>
      <c r="E146" s="109" t="s">
        <v>109</v>
      </c>
      <c r="F146" s="110" t="s">
        <v>184</v>
      </c>
      <c r="G146" s="111">
        <v>7</v>
      </c>
      <c r="H146" s="112">
        <v>100</v>
      </c>
      <c r="I146" s="112"/>
      <c r="J146" s="113">
        <v>62</v>
      </c>
      <c r="K146" s="114">
        <v>1</v>
      </c>
      <c r="L146" s="115">
        <v>-3</v>
      </c>
      <c r="M146" s="31"/>
      <c r="N146" s="115">
        <v>1</v>
      </c>
      <c r="O146" s="116">
        <v>6</v>
      </c>
      <c r="P146" s="95">
        <v>41</v>
      </c>
      <c r="Q146" s="103" t="s">
        <v>1035</v>
      </c>
      <c r="R146" s="97" t="s">
        <v>103</v>
      </c>
      <c r="S146" s="107" t="s">
        <v>363</v>
      </c>
      <c r="T146" s="105">
        <v>6</v>
      </c>
      <c r="U146" s="100">
        <v>150</v>
      </c>
      <c r="V146" s="100"/>
      <c r="W146" s="101">
        <v>62</v>
      </c>
      <c r="X146" s="106">
        <v>4</v>
      </c>
      <c r="Y146" s="115">
        <v>-1</v>
      </c>
    </row>
    <row r="147" spans="1:25" ht="16.5" customHeight="1">
      <c r="A147" s="93">
        <v>-3</v>
      </c>
      <c r="B147" s="94">
        <v>1</v>
      </c>
      <c r="C147" s="95">
        <v>23</v>
      </c>
      <c r="D147" s="103" t="s">
        <v>128</v>
      </c>
      <c r="E147" s="109" t="s">
        <v>109</v>
      </c>
      <c r="F147" s="109" t="s">
        <v>134</v>
      </c>
      <c r="G147" s="99">
        <v>8</v>
      </c>
      <c r="H147" s="100"/>
      <c r="I147" s="100">
        <v>120</v>
      </c>
      <c r="J147" s="101">
        <v>11</v>
      </c>
      <c r="K147" s="102">
        <v>9</v>
      </c>
      <c r="L147" s="93">
        <v>3</v>
      </c>
      <c r="M147" s="23"/>
      <c r="N147" s="93">
        <v>-12</v>
      </c>
      <c r="O147" s="94">
        <v>0</v>
      </c>
      <c r="P147" s="95">
        <v>23</v>
      </c>
      <c r="Q147" s="103" t="s">
        <v>1036</v>
      </c>
      <c r="R147" s="109" t="s">
        <v>109</v>
      </c>
      <c r="S147" s="117" t="s">
        <v>356</v>
      </c>
      <c r="T147" s="105">
        <v>10</v>
      </c>
      <c r="U147" s="100"/>
      <c r="V147" s="100">
        <v>510</v>
      </c>
      <c r="W147" s="101">
        <v>11</v>
      </c>
      <c r="X147" s="106">
        <v>10</v>
      </c>
      <c r="Y147" s="93">
        <v>12</v>
      </c>
    </row>
    <row r="148" spans="1:25" ht="16.5" customHeight="1">
      <c r="A148" s="93">
        <v>2</v>
      </c>
      <c r="B148" s="94">
        <v>6</v>
      </c>
      <c r="C148" s="95">
        <v>51</v>
      </c>
      <c r="D148" s="96" t="s">
        <v>993</v>
      </c>
      <c r="E148" s="97" t="s">
        <v>103</v>
      </c>
      <c r="F148" s="97" t="s">
        <v>439</v>
      </c>
      <c r="G148" s="99">
        <v>7</v>
      </c>
      <c r="H148" s="100">
        <v>50</v>
      </c>
      <c r="I148" s="100"/>
      <c r="J148" s="101">
        <v>32</v>
      </c>
      <c r="K148" s="102">
        <v>4</v>
      </c>
      <c r="L148" s="93">
        <v>-2</v>
      </c>
      <c r="M148" s="23"/>
      <c r="N148" s="93">
        <v>-7</v>
      </c>
      <c r="O148" s="94">
        <v>2</v>
      </c>
      <c r="P148" s="95">
        <v>12</v>
      </c>
      <c r="Q148" s="96" t="s">
        <v>180</v>
      </c>
      <c r="R148" s="97" t="s">
        <v>7</v>
      </c>
      <c r="S148" s="107" t="s">
        <v>277</v>
      </c>
      <c r="T148" s="105">
        <v>8</v>
      </c>
      <c r="U148" s="100"/>
      <c r="V148" s="100">
        <v>200</v>
      </c>
      <c r="W148" s="101">
        <v>21</v>
      </c>
      <c r="X148" s="106">
        <v>8</v>
      </c>
      <c r="Y148" s="93">
        <v>7</v>
      </c>
    </row>
    <row r="149" spans="1:25" ht="16.5" customHeight="1">
      <c r="A149" s="93">
        <v>3</v>
      </c>
      <c r="B149" s="94">
        <v>9</v>
      </c>
      <c r="C149" s="95">
        <v>12</v>
      </c>
      <c r="D149" s="96" t="s">
        <v>125</v>
      </c>
      <c r="E149" s="97" t="s">
        <v>109</v>
      </c>
      <c r="F149" s="97" t="s">
        <v>129</v>
      </c>
      <c r="G149" s="99">
        <v>6</v>
      </c>
      <c r="H149" s="100">
        <v>100</v>
      </c>
      <c r="I149" s="100"/>
      <c r="J149" s="101">
        <v>21</v>
      </c>
      <c r="K149" s="102">
        <v>1</v>
      </c>
      <c r="L149" s="93">
        <v>-3</v>
      </c>
      <c r="M149" s="23"/>
      <c r="N149" s="93">
        <v>10</v>
      </c>
      <c r="O149" s="94">
        <v>8</v>
      </c>
      <c r="P149" s="95">
        <v>51</v>
      </c>
      <c r="Q149" s="103" t="s">
        <v>123</v>
      </c>
      <c r="R149" s="97" t="s">
        <v>93</v>
      </c>
      <c r="S149" s="107" t="s">
        <v>270</v>
      </c>
      <c r="T149" s="105">
        <v>9</v>
      </c>
      <c r="U149" s="100">
        <v>600</v>
      </c>
      <c r="V149" s="100"/>
      <c r="W149" s="101">
        <v>32</v>
      </c>
      <c r="X149" s="106">
        <v>2</v>
      </c>
      <c r="Y149" s="93">
        <v>-10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4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K6" sqref="K6"/>
    </sheetView>
  </sheetViews>
  <sheetFormatPr defaultColWidth="10.00390625" defaultRowHeight="12"/>
  <cols>
    <col min="1" max="1" width="5.00390625" style="13" customWidth="1"/>
    <col min="2" max="2" width="4.375" style="16" customWidth="1"/>
    <col min="3" max="3" width="19.00390625" style="16" bestFit="1" customWidth="1"/>
    <col min="4" max="4" width="18.25390625" style="16" customWidth="1"/>
    <col min="5" max="5" width="6.75390625" style="13" customWidth="1"/>
    <col min="6" max="6" width="7.75390625" style="13" customWidth="1"/>
    <col min="7" max="7" width="7.75390625" style="44" customWidth="1"/>
    <col min="8" max="8" width="8.75390625" style="0" customWidth="1"/>
    <col min="9" max="9" width="5.00390625" style="43" customWidth="1"/>
    <col min="10" max="10" width="7.00390625" style="13" customWidth="1"/>
    <col min="11" max="16384" width="10.00390625" style="13" customWidth="1"/>
  </cols>
  <sheetData>
    <row r="1" spans="1:9" s="5" customFormat="1" ht="12.75">
      <c r="A1" s="1" t="s">
        <v>38</v>
      </c>
      <c r="B1" s="2"/>
      <c r="C1" s="2"/>
      <c r="D1" s="2"/>
      <c r="E1" s="3"/>
      <c r="F1" s="118"/>
      <c r="G1" s="4"/>
      <c r="H1" s="4"/>
      <c r="I1" s="3"/>
    </row>
    <row r="2" spans="1:9" s="5" customFormat="1" ht="12.75">
      <c r="A2" s="1" t="s">
        <v>41</v>
      </c>
      <c r="B2" s="2"/>
      <c r="C2" s="2"/>
      <c r="D2" s="2"/>
      <c r="E2" s="3"/>
      <c r="F2" s="118"/>
      <c r="G2" s="4"/>
      <c r="H2" s="4"/>
      <c r="I2" s="3"/>
    </row>
    <row r="3" spans="1:9" s="7" customFormat="1" ht="12.75">
      <c r="A3" s="6"/>
      <c r="C3" s="33"/>
      <c r="D3" s="8"/>
      <c r="E3" s="9" t="s">
        <v>8</v>
      </c>
      <c r="F3" s="9">
        <v>12</v>
      </c>
      <c r="H3" s="34" t="s">
        <v>9</v>
      </c>
      <c r="I3" s="35"/>
    </row>
    <row r="4" spans="1:10" s="7" customFormat="1" ht="12.75">
      <c r="A4" s="10"/>
      <c r="B4" s="10"/>
      <c r="C4" s="10"/>
      <c r="D4" s="10"/>
      <c r="E4" s="9" t="s">
        <v>10</v>
      </c>
      <c r="F4" s="9">
        <v>12</v>
      </c>
      <c r="H4" s="36">
        <v>120</v>
      </c>
      <c r="I4" s="35"/>
      <c r="J4" s="9">
        <v>16</v>
      </c>
    </row>
    <row r="5" spans="1:10" s="7" customFormat="1" ht="12.75">
      <c r="A5" s="37" t="s">
        <v>0</v>
      </c>
      <c r="B5" s="37" t="s">
        <v>1</v>
      </c>
      <c r="C5" s="38" t="s">
        <v>2</v>
      </c>
      <c r="D5" s="38"/>
      <c r="E5" s="39" t="s">
        <v>3</v>
      </c>
      <c r="F5" s="39" t="s">
        <v>11</v>
      </c>
      <c r="G5" s="40" t="s">
        <v>7</v>
      </c>
      <c r="H5" s="40" t="s">
        <v>12</v>
      </c>
      <c r="I5" s="39" t="s">
        <v>13</v>
      </c>
      <c r="J5" s="41" t="s">
        <v>5</v>
      </c>
    </row>
    <row r="6" spans="1:13" ht="12.75">
      <c r="A6" s="58">
        <v>1</v>
      </c>
      <c r="B6" s="50">
        <v>41</v>
      </c>
      <c r="C6" s="14" t="s">
        <v>27</v>
      </c>
      <c r="D6" s="15" t="s">
        <v>28</v>
      </c>
      <c r="E6" s="20">
        <v>-1.25</v>
      </c>
      <c r="F6" s="119">
        <v>73</v>
      </c>
      <c r="G6" s="42">
        <v>105</v>
      </c>
      <c r="H6" s="120">
        <v>0.875</v>
      </c>
      <c r="J6" s="17">
        <f aca="true" t="shared" si="0" ref="J6:J17">F6/$J$4</f>
        <v>4.5625</v>
      </c>
      <c r="K6" s="13">
        <f>COUNTIF(Прот1!C:C,B6)+COUNTIF(Прот1!J:J,B6)+COUNTIF(Прот1!P:P,B6)+COUNTIF(Прот1!W:W,B6)</f>
        <v>12</v>
      </c>
      <c r="M6" s="21"/>
    </row>
    <row r="7" spans="1:13" ht="12.75">
      <c r="A7" s="58">
        <v>2</v>
      </c>
      <c r="B7" s="50">
        <v>42</v>
      </c>
      <c r="C7" s="14" t="s">
        <v>31</v>
      </c>
      <c r="D7" s="15" t="s">
        <v>32</v>
      </c>
      <c r="E7" s="20">
        <v>-0.75</v>
      </c>
      <c r="F7" s="119">
        <v>51</v>
      </c>
      <c r="G7" s="42">
        <v>101</v>
      </c>
      <c r="H7" s="120">
        <v>0.8416666666666667</v>
      </c>
      <c r="J7" s="17">
        <f t="shared" si="0"/>
        <v>3.1875</v>
      </c>
      <c r="K7" s="13">
        <f>COUNTIF(Прот1!C:C,B7)+COUNTIF(Прот1!J:J,B7)+COUNTIF(Прот1!P:P,B7)+COUNTIF(Прот1!W:W,B7)</f>
        <v>12</v>
      </c>
      <c r="M7" s="21"/>
    </row>
    <row r="8" spans="1:13" ht="12.75">
      <c r="A8" s="58">
        <v>3</v>
      </c>
      <c r="B8" s="50">
        <v>22</v>
      </c>
      <c r="C8" s="14" t="s">
        <v>23</v>
      </c>
      <c r="D8" s="15" t="s">
        <v>24</v>
      </c>
      <c r="E8" s="20">
        <v>-0.25</v>
      </c>
      <c r="F8" s="119">
        <v>15</v>
      </c>
      <c r="G8" s="42">
        <v>66</v>
      </c>
      <c r="H8" s="120">
        <v>0.55</v>
      </c>
      <c r="J8" s="17">
        <f t="shared" si="0"/>
        <v>0.9375</v>
      </c>
      <c r="K8" s="13">
        <f>COUNTIF(Прот1!C:C,B8)+COUNTIF(Прот1!J:J,B8)+COUNTIF(Прот1!P:P,B8)+COUNTIF(Прот1!W:W,B8)</f>
        <v>12</v>
      </c>
      <c r="M8" s="21"/>
    </row>
    <row r="9" spans="1:13" ht="12.75">
      <c r="A9" s="58">
        <v>4</v>
      </c>
      <c r="B9" s="50">
        <v>61</v>
      </c>
      <c r="C9" s="14" t="s">
        <v>35</v>
      </c>
      <c r="D9" s="15" t="s">
        <v>36</v>
      </c>
      <c r="E9" s="20">
        <v>-2</v>
      </c>
      <c r="F9" s="119">
        <v>12</v>
      </c>
      <c r="G9" s="42">
        <v>70</v>
      </c>
      <c r="H9" s="120">
        <v>0.5833333333333334</v>
      </c>
      <c r="J9" s="17">
        <f t="shared" si="0"/>
        <v>0.75</v>
      </c>
      <c r="K9" s="13">
        <f>COUNTIF(Прот1!C:C,B9)+COUNTIF(Прот1!J:J,B9)+COUNTIF(Прот1!P:P,B9)+COUNTIF(Прот1!W:W,B9)</f>
        <v>12</v>
      </c>
      <c r="M9" s="21"/>
    </row>
    <row r="10" spans="1:13" ht="12.75">
      <c r="A10" s="58">
        <v>5</v>
      </c>
      <c r="B10" s="50">
        <v>21</v>
      </c>
      <c r="C10" s="14" t="s">
        <v>25</v>
      </c>
      <c r="D10" s="15" t="s">
        <v>26</v>
      </c>
      <c r="E10" s="20">
        <v>2</v>
      </c>
      <c r="F10" s="119">
        <v>4</v>
      </c>
      <c r="G10" s="42">
        <v>60</v>
      </c>
      <c r="H10" s="120">
        <v>0.5</v>
      </c>
      <c r="J10" s="17">
        <f t="shared" si="0"/>
        <v>0.25</v>
      </c>
      <c r="K10" s="13">
        <f>COUNTIF(Прот1!C:C,B10)+COUNTIF(Прот1!J:J,B10)+COUNTIF(Прот1!P:P,B10)+COUNTIF(Прот1!W:W,B10)</f>
        <v>12</v>
      </c>
      <c r="M10" s="21"/>
    </row>
    <row r="11" spans="1:13" ht="12.75">
      <c r="A11" s="58">
        <v>6</v>
      </c>
      <c r="B11" s="50">
        <v>62</v>
      </c>
      <c r="C11" s="14" t="s">
        <v>22</v>
      </c>
      <c r="D11" s="15" t="s">
        <v>51</v>
      </c>
      <c r="E11" s="20">
        <v>-1.25</v>
      </c>
      <c r="F11" s="119">
        <v>1</v>
      </c>
      <c r="G11" s="42">
        <v>68</v>
      </c>
      <c r="H11" s="120">
        <v>0.5666666666666667</v>
      </c>
      <c r="J11" s="17">
        <f t="shared" si="0"/>
        <v>0.0625</v>
      </c>
      <c r="K11" s="13">
        <f>COUNTIF(Прот1!C:C,B11)+COUNTIF(Прот1!J:J,B11)+COUNTIF(Прот1!P:P,B11)+COUNTIF(Прот1!W:W,B11)</f>
        <v>12</v>
      </c>
      <c r="M11" s="21"/>
    </row>
    <row r="12" spans="1:13" ht="12.75">
      <c r="A12" s="58">
        <v>7</v>
      </c>
      <c r="B12" s="50">
        <v>12</v>
      </c>
      <c r="C12" s="14" t="s">
        <v>33</v>
      </c>
      <c r="D12" s="15" t="s">
        <v>37</v>
      </c>
      <c r="E12" s="20">
        <v>1.5</v>
      </c>
      <c r="F12" s="119">
        <v>-1</v>
      </c>
      <c r="G12" s="42">
        <v>52</v>
      </c>
      <c r="H12" s="120">
        <v>0.43333333333333335</v>
      </c>
      <c r="J12" s="17">
        <f t="shared" si="0"/>
        <v>-0.0625</v>
      </c>
      <c r="K12" s="13">
        <f>COUNTIF(Прот1!C:C,B12)+COUNTIF(Прот1!J:J,B12)+COUNTIF(Прот1!P:P,B12)+COUNTIF(Прот1!W:W,B12)</f>
        <v>12</v>
      </c>
      <c r="M12" s="21"/>
    </row>
    <row r="13" spans="1:13" ht="12.75">
      <c r="A13" s="58">
        <v>8</v>
      </c>
      <c r="B13" s="50">
        <v>51</v>
      </c>
      <c r="C13" s="14" t="s">
        <v>46</v>
      </c>
      <c r="D13" s="15" t="s">
        <v>29</v>
      </c>
      <c r="E13" s="20">
        <v>0.75</v>
      </c>
      <c r="F13" s="119">
        <v>-4</v>
      </c>
      <c r="G13" s="42">
        <v>60</v>
      </c>
      <c r="H13" s="120">
        <v>0.5</v>
      </c>
      <c r="J13" s="17">
        <f t="shared" si="0"/>
        <v>-0.25</v>
      </c>
      <c r="K13" s="13">
        <f>COUNTIF(Прот1!C:C,B13)+COUNTIF(Прот1!J:J,B13)+COUNTIF(Прот1!P:P,B13)+COUNTIF(Прот1!W:W,B13)</f>
        <v>12</v>
      </c>
      <c r="M13" s="21"/>
    </row>
    <row r="14" spans="1:13" ht="12.75">
      <c r="A14" s="58">
        <v>9</v>
      </c>
      <c r="B14" s="50">
        <v>11</v>
      </c>
      <c r="C14" s="14" t="s">
        <v>30</v>
      </c>
      <c r="D14" s="15" t="s">
        <v>34</v>
      </c>
      <c r="E14" s="20">
        <v>1</v>
      </c>
      <c r="F14" s="119">
        <v>-12</v>
      </c>
      <c r="G14" s="42">
        <v>50</v>
      </c>
      <c r="H14" s="120">
        <v>0.4166666666666667</v>
      </c>
      <c r="J14" s="17">
        <f t="shared" si="0"/>
        <v>-0.75</v>
      </c>
      <c r="K14" s="13">
        <f>COUNTIF(Прот1!C:C,B14)+COUNTIF(Прот1!J:J,B14)+COUNTIF(Прот1!P:P,B14)+COUNTIF(Прот1!W:W,B14)</f>
        <v>12</v>
      </c>
      <c r="M14" s="21"/>
    </row>
    <row r="15" spans="1:13" ht="12.75">
      <c r="A15" s="58">
        <v>10</v>
      </c>
      <c r="B15" s="50">
        <v>52</v>
      </c>
      <c r="C15" s="14" t="s">
        <v>47</v>
      </c>
      <c r="D15" s="15" t="s">
        <v>50</v>
      </c>
      <c r="E15" s="20">
        <v>1</v>
      </c>
      <c r="F15" s="119">
        <v>-15</v>
      </c>
      <c r="G15" s="42">
        <v>54</v>
      </c>
      <c r="H15" s="120">
        <v>0.45</v>
      </c>
      <c r="J15" s="17">
        <f t="shared" si="0"/>
        <v>-0.9375</v>
      </c>
      <c r="K15" s="13">
        <f>COUNTIF(Прот1!C:C,B15)+COUNTIF(Прот1!J:J,B15)+COUNTIF(Прот1!P:P,B15)+COUNTIF(Прот1!W:W,B15)</f>
        <v>12</v>
      </c>
      <c r="M15" s="21"/>
    </row>
    <row r="16" spans="1:13" ht="12.75">
      <c r="A16" s="58">
        <v>11</v>
      </c>
      <c r="B16" s="50">
        <v>32</v>
      </c>
      <c r="C16" s="14" t="s">
        <v>45</v>
      </c>
      <c r="D16" s="15" t="s">
        <v>49</v>
      </c>
      <c r="E16" s="20">
        <v>4</v>
      </c>
      <c r="F16" s="119">
        <v>-51</v>
      </c>
      <c r="G16" s="42">
        <v>19</v>
      </c>
      <c r="H16" s="120">
        <v>0.15833333333333333</v>
      </c>
      <c r="J16" s="17">
        <f t="shared" si="0"/>
        <v>-3.1875</v>
      </c>
      <c r="K16" s="13">
        <f>COUNTIF(Прот1!C:C,B16)+COUNTIF(Прот1!J:J,B16)+COUNTIF(Прот1!P:P,B16)+COUNTIF(Прот1!W:W,B16)</f>
        <v>12</v>
      </c>
      <c r="M16" s="21"/>
    </row>
    <row r="17" spans="1:13" ht="12.75">
      <c r="A17" s="58">
        <v>12</v>
      </c>
      <c r="B17" s="50">
        <v>31</v>
      </c>
      <c r="C17" s="14" t="s">
        <v>44</v>
      </c>
      <c r="D17" s="15" t="s">
        <v>48</v>
      </c>
      <c r="E17" s="20">
        <v>5</v>
      </c>
      <c r="F17" s="119">
        <v>-73</v>
      </c>
      <c r="G17" s="42">
        <v>15</v>
      </c>
      <c r="H17" s="120">
        <v>0.125</v>
      </c>
      <c r="J17" s="17">
        <f t="shared" si="0"/>
        <v>-4.5625</v>
      </c>
      <c r="K17" s="13">
        <f>COUNTIF(Прот1!C:C,B17)+COUNTIF(Прот1!J:J,B17)+COUNTIF(Прот1!P:P,B17)+COUNTIF(Прот1!W:W,B17)</f>
        <v>12</v>
      </c>
      <c r="M17" s="21"/>
    </row>
    <row r="18" spans="2:7" ht="12.75">
      <c r="B18" s="13"/>
      <c r="C18" s="13"/>
      <c r="D18" s="13"/>
      <c r="F18" s="43"/>
      <c r="G18" s="43"/>
    </row>
    <row r="19" spans="2:7" ht="12.75">
      <c r="B19" s="13"/>
      <c r="C19" s="13"/>
      <c r="D19" s="13"/>
      <c r="F19" s="43"/>
      <c r="G19" s="43"/>
    </row>
    <row r="20" spans="2:7" ht="12.75">
      <c r="B20" s="13"/>
      <c r="C20" s="13"/>
      <c r="D20" s="13"/>
      <c r="F20" s="43"/>
      <c r="G20" s="43"/>
    </row>
    <row r="21" spans="2:7" ht="12.75">
      <c r="B21" s="13"/>
      <c r="C21" s="13"/>
      <c r="D21" s="13"/>
      <c r="F21" s="43"/>
      <c r="G21" s="43"/>
    </row>
    <row r="22" spans="2:7" ht="12.75">
      <c r="B22" s="13"/>
      <c r="C22" s="13"/>
      <c r="D22" s="13"/>
      <c r="F22" s="43"/>
      <c r="G22" s="4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J7" sqref="J7"/>
    </sheetView>
  </sheetViews>
  <sheetFormatPr defaultColWidth="10.00390625" defaultRowHeight="12"/>
  <cols>
    <col min="1" max="1" width="5.00390625" style="13" customWidth="1"/>
    <col min="2" max="2" width="4.375" style="16" customWidth="1"/>
    <col min="3" max="3" width="19.00390625" style="16" bestFit="1" customWidth="1"/>
    <col min="4" max="4" width="18.25390625" style="16" customWidth="1"/>
    <col min="5" max="5" width="6.75390625" style="13" customWidth="1"/>
    <col min="6" max="6" width="7.75390625" style="13" customWidth="1"/>
    <col min="7" max="7" width="7.75390625" style="44" customWidth="1"/>
    <col min="8" max="8" width="8.75390625" style="0" customWidth="1"/>
    <col min="9" max="9" width="5.00390625" style="43" customWidth="1"/>
    <col min="10" max="10" width="7.00390625" style="13" customWidth="1"/>
    <col min="11" max="16384" width="10.00390625" style="13" customWidth="1"/>
  </cols>
  <sheetData>
    <row r="1" spans="1:9" s="5" customFormat="1" ht="12.75">
      <c r="A1" s="1" t="s">
        <v>38</v>
      </c>
      <c r="B1" s="2"/>
      <c r="C1" s="2"/>
      <c r="D1" s="2"/>
      <c r="E1" s="3"/>
      <c r="F1" s="118"/>
      <c r="G1" s="4"/>
      <c r="H1" s="4"/>
      <c r="I1" s="3"/>
    </row>
    <row r="2" spans="1:9" s="5" customFormat="1" ht="12.75">
      <c r="A2" s="1" t="s">
        <v>43</v>
      </c>
      <c r="B2" s="2"/>
      <c r="C2" s="2"/>
      <c r="D2" s="2"/>
      <c r="E2" s="3"/>
      <c r="F2" s="118"/>
      <c r="G2" s="4"/>
      <c r="H2" s="4"/>
      <c r="I2" s="3"/>
    </row>
    <row r="3" spans="1:9" s="7" customFormat="1" ht="12.75">
      <c r="A3" s="6"/>
      <c r="C3" s="33"/>
      <c r="D3" s="8"/>
      <c r="E3" s="9" t="s">
        <v>8</v>
      </c>
      <c r="F3" s="9">
        <v>12</v>
      </c>
      <c r="H3" s="34" t="s">
        <v>9</v>
      </c>
      <c r="I3" s="35"/>
    </row>
    <row r="4" spans="1:10" s="7" customFormat="1" ht="12.75">
      <c r="A4" s="10"/>
      <c r="B4" s="10"/>
      <c r="C4" s="10"/>
      <c r="D4" s="10"/>
      <c r="E4" s="9" t="s">
        <v>10</v>
      </c>
      <c r="F4" s="9">
        <v>12</v>
      </c>
      <c r="H4" s="36">
        <v>120</v>
      </c>
      <c r="I4" s="35"/>
      <c r="J4" s="9">
        <v>16</v>
      </c>
    </row>
    <row r="5" spans="1:10" s="7" customFormat="1" ht="12.75">
      <c r="A5" s="37" t="s">
        <v>0</v>
      </c>
      <c r="B5" s="37" t="s">
        <v>1</v>
      </c>
      <c r="C5" s="38" t="s">
        <v>2</v>
      </c>
      <c r="D5" s="38"/>
      <c r="E5" s="39" t="s">
        <v>3</v>
      </c>
      <c r="F5" s="39" t="s">
        <v>11</v>
      </c>
      <c r="G5" s="40" t="s">
        <v>7</v>
      </c>
      <c r="H5" s="40" t="s">
        <v>12</v>
      </c>
      <c r="I5" s="39" t="s">
        <v>13</v>
      </c>
      <c r="J5" s="41" t="s">
        <v>5</v>
      </c>
    </row>
    <row r="6" spans="1:13" ht="12.75">
      <c r="A6" s="58">
        <v>1</v>
      </c>
      <c r="B6" s="50">
        <v>61</v>
      </c>
      <c r="C6" s="14" t="s">
        <v>35</v>
      </c>
      <c r="D6" s="15" t="s">
        <v>36</v>
      </c>
      <c r="E6" s="20">
        <v>-2</v>
      </c>
      <c r="F6" s="119">
        <v>82</v>
      </c>
      <c r="G6" s="42">
        <v>88</v>
      </c>
      <c r="H6" s="120">
        <v>0.7333333333333333</v>
      </c>
      <c r="J6" s="17">
        <f>F6/$J$4</f>
        <v>5.125</v>
      </c>
      <c r="K6" s="13">
        <f>COUNTIF(Прот2!C:C,B6)+COUNTIF(Прот2!J:J,B6)+COUNTIF(Прот2!P:P,B6)+COUNTIF(Прот2!W:W,B6)</f>
        <v>12</v>
      </c>
      <c r="M6" s="21"/>
    </row>
    <row r="7" spans="1:13" ht="12.75">
      <c r="A7" s="58">
        <v>2</v>
      </c>
      <c r="B7" s="50">
        <v>62</v>
      </c>
      <c r="C7" s="14" t="s">
        <v>22</v>
      </c>
      <c r="D7" s="15" t="s">
        <v>51</v>
      </c>
      <c r="E7" s="20">
        <v>-1.25</v>
      </c>
      <c r="F7" s="119">
        <v>58</v>
      </c>
      <c r="G7" s="42">
        <v>95</v>
      </c>
      <c r="H7" s="120">
        <v>0.7916666666666666</v>
      </c>
      <c r="J7" s="17">
        <f aca="true" t="shared" si="0" ref="J7:J17">F7/$J$4</f>
        <v>3.625</v>
      </c>
      <c r="K7" s="13">
        <f>COUNTIF(Прот2!C:C,B7)+COUNTIF(Прот2!J:J,B7)+COUNTIF(Прот2!P:P,B7)+COUNTIF(Прот2!W:W,B7)</f>
        <v>12</v>
      </c>
      <c r="M7" s="21"/>
    </row>
    <row r="8" spans="1:13" ht="12.75">
      <c r="A8" s="58">
        <v>3</v>
      </c>
      <c r="B8" s="50">
        <v>52</v>
      </c>
      <c r="C8" s="14" t="s">
        <v>47</v>
      </c>
      <c r="D8" s="15" t="s">
        <v>50</v>
      </c>
      <c r="E8" s="20">
        <v>1</v>
      </c>
      <c r="F8" s="119">
        <v>34</v>
      </c>
      <c r="G8" s="42">
        <v>85</v>
      </c>
      <c r="H8" s="120">
        <v>0.7083333333333334</v>
      </c>
      <c r="J8" s="17">
        <f t="shared" si="0"/>
        <v>2.125</v>
      </c>
      <c r="K8" s="13">
        <f>COUNTIF(Прот2!C:C,B8)+COUNTIF(Прот2!J:J,B8)+COUNTIF(Прот2!P:P,B8)+COUNTIF(Прот2!W:W,B8)</f>
        <v>12</v>
      </c>
      <c r="M8" s="21"/>
    </row>
    <row r="9" spans="1:13" ht="12.75">
      <c r="A9" s="58">
        <v>4</v>
      </c>
      <c r="B9" s="50">
        <v>51</v>
      </c>
      <c r="C9" s="14" t="s">
        <v>46</v>
      </c>
      <c r="D9" s="15" t="s">
        <v>29</v>
      </c>
      <c r="E9" s="20">
        <v>0.75</v>
      </c>
      <c r="F9" s="119">
        <v>19</v>
      </c>
      <c r="G9" s="42">
        <v>73</v>
      </c>
      <c r="H9" s="120">
        <v>0.6083333333333333</v>
      </c>
      <c r="J9" s="17">
        <f t="shared" si="0"/>
        <v>1.1875</v>
      </c>
      <c r="K9" s="13">
        <f>COUNTIF(Прот2!C:C,B9)+COUNTIF(Прот2!J:J,B9)+COUNTIF(Прот2!P:P,B9)+COUNTIF(Прот2!W:W,B9)</f>
        <v>12</v>
      </c>
      <c r="M9" s="21"/>
    </row>
    <row r="10" spans="1:13" ht="12.75">
      <c r="A10" s="58">
        <v>5</v>
      </c>
      <c r="B10" s="50">
        <v>21</v>
      </c>
      <c r="C10" s="14" t="s">
        <v>25</v>
      </c>
      <c r="D10" s="15" t="s">
        <v>26</v>
      </c>
      <c r="E10" s="20">
        <v>2</v>
      </c>
      <c r="F10" s="119">
        <v>14</v>
      </c>
      <c r="G10" s="42">
        <v>70</v>
      </c>
      <c r="H10" s="120">
        <v>0.5833333333333334</v>
      </c>
      <c r="J10" s="17">
        <f t="shared" si="0"/>
        <v>0.875</v>
      </c>
      <c r="K10" s="13">
        <f>COUNTIF(Прот2!C:C,B10)+COUNTIF(Прот2!J:J,B10)+COUNTIF(Прот2!P:P,B10)+COUNTIF(Прот2!W:W,B10)</f>
        <v>12</v>
      </c>
      <c r="M10" s="21"/>
    </row>
    <row r="11" spans="1:13" ht="12.75">
      <c r="A11" s="58">
        <v>6</v>
      </c>
      <c r="B11" s="50">
        <v>42</v>
      </c>
      <c r="C11" s="14" t="s">
        <v>31</v>
      </c>
      <c r="D11" s="15" t="s">
        <v>32</v>
      </c>
      <c r="E11" s="20">
        <v>-0.75</v>
      </c>
      <c r="F11" s="119">
        <v>3</v>
      </c>
      <c r="G11" s="42">
        <v>55</v>
      </c>
      <c r="H11" s="120">
        <v>0.4583333333333333</v>
      </c>
      <c r="J11" s="17">
        <f t="shared" si="0"/>
        <v>0.1875</v>
      </c>
      <c r="K11" s="13">
        <f>COUNTIF(Прот2!C:C,B11)+COUNTIF(Прот2!J:J,B11)+COUNTIF(Прот2!P:P,B11)+COUNTIF(Прот2!W:W,B11)</f>
        <v>12</v>
      </c>
      <c r="M11" s="21"/>
    </row>
    <row r="12" spans="1:13" ht="12.75">
      <c r="A12" s="58">
        <v>7</v>
      </c>
      <c r="B12" s="50">
        <v>22</v>
      </c>
      <c r="C12" s="14" t="s">
        <v>23</v>
      </c>
      <c r="D12" s="15" t="s">
        <v>24</v>
      </c>
      <c r="E12" s="20">
        <v>-0.25</v>
      </c>
      <c r="F12" s="119">
        <v>-3</v>
      </c>
      <c r="G12" s="42">
        <v>65</v>
      </c>
      <c r="H12" s="120">
        <v>0.5416666666666666</v>
      </c>
      <c r="J12" s="17">
        <f t="shared" si="0"/>
        <v>-0.1875</v>
      </c>
      <c r="K12" s="13">
        <f>COUNTIF(Прот2!C:C,B12)+COUNTIF(Прот2!J:J,B12)+COUNTIF(Прот2!P:P,B12)+COUNTIF(Прот2!W:W,B12)</f>
        <v>12</v>
      </c>
      <c r="M12" s="21"/>
    </row>
    <row r="13" spans="1:13" ht="12.75">
      <c r="A13" s="58">
        <v>8</v>
      </c>
      <c r="B13" s="50">
        <v>41</v>
      </c>
      <c r="C13" s="14" t="s">
        <v>27</v>
      </c>
      <c r="D13" s="15" t="s">
        <v>28</v>
      </c>
      <c r="E13" s="20">
        <v>-1.25</v>
      </c>
      <c r="F13" s="119">
        <v>-14</v>
      </c>
      <c r="G13" s="42">
        <v>50</v>
      </c>
      <c r="H13" s="120">
        <v>0.4166666666666667</v>
      </c>
      <c r="J13" s="17">
        <f t="shared" si="0"/>
        <v>-0.875</v>
      </c>
      <c r="K13" s="13">
        <f>COUNTIF(Прот2!C:C,B13)+COUNTIF(Прот2!J:J,B13)+COUNTIF(Прот2!P:P,B13)+COUNTIF(Прот2!W:W,B13)</f>
        <v>12</v>
      </c>
      <c r="M13" s="21"/>
    </row>
    <row r="14" spans="1:13" ht="12.75">
      <c r="A14" s="58">
        <v>9</v>
      </c>
      <c r="B14" s="50">
        <v>12</v>
      </c>
      <c r="C14" s="14" t="s">
        <v>33</v>
      </c>
      <c r="D14" s="15" t="s">
        <v>37</v>
      </c>
      <c r="E14" s="20">
        <v>1.5</v>
      </c>
      <c r="F14" s="119">
        <v>-19</v>
      </c>
      <c r="G14" s="42">
        <v>47</v>
      </c>
      <c r="H14" s="120">
        <v>0.39166666666666666</v>
      </c>
      <c r="J14" s="17">
        <f t="shared" si="0"/>
        <v>-1.1875</v>
      </c>
      <c r="K14" s="13">
        <f>COUNTIF(Прот2!C:C,B14)+COUNTIF(Прот2!J:J,B14)+COUNTIF(Прот2!P:P,B14)+COUNTIF(Прот2!W:W,B14)</f>
        <v>12</v>
      </c>
      <c r="M14" s="21"/>
    </row>
    <row r="15" spans="1:13" ht="12.75">
      <c r="A15" s="58">
        <v>10</v>
      </c>
      <c r="B15" s="50">
        <v>11</v>
      </c>
      <c r="C15" s="14" t="s">
        <v>30</v>
      </c>
      <c r="D15" s="15" t="s">
        <v>34</v>
      </c>
      <c r="E15" s="20">
        <v>1</v>
      </c>
      <c r="F15" s="119">
        <v>-34</v>
      </c>
      <c r="G15" s="42">
        <v>35</v>
      </c>
      <c r="H15" s="120">
        <v>0.2916666666666667</v>
      </c>
      <c r="J15" s="17">
        <f t="shared" si="0"/>
        <v>-2.125</v>
      </c>
      <c r="K15" s="13">
        <f>COUNTIF(Прот2!C:C,B15)+COUNTIF(Прот2!J:J,B15)+COUNTIF(Прот2!P:P,B15)+COUNTIF(Прот2!W:W,B15)</f>
        <v>12</v>
      </c>
      <c r="M15" s="21"/>
    </row>
    <row r="16" spans="1:13" ht="12.75">
      <c r="A16" s="58">
        <v>11</v>
      </c>
      <c r="B16" s="50">
        <v>31</v>
      </c>
      <c r="C16" s="14" t="s">
        <v>44</v>
      </c>
      <c r="D16" s="15" t="s">
        <v>48</v>
      </c>
      <c r="E16" s="20">
        <v>5</v>
      </c>
      <c r="F16" s="119">
        <v>-58</v>
      </c>
      <c r="G16" s="42">
        <v>25</v>
      </c>
      <c r="H16" s="120">
        <v>0.20833333333333334</v>
      </c>
      <c r="J16" s="17">
        <f t="shared" si="0"/>
        <v>-3.625</v>
      </c>
      <c r="K16" s="13">
        <f>COUNTIF(Прот2!C:C,B16)+COUNTIF(Прот2!J:J,B16)+COUNTIF(Прот2!P:P,B16)+COUNTIF(Прот2!W:W,B16)</f>
        <v>12</v>
      </c>
      <c r="M16" s="21"/>
    </row>
    <row r="17" spans="1:13" ht="12.75">
      <c r="A17" s="58">
        <v>12</v>
      </c>
      <c r="B17" s="50">
        <v>32</v>
      </c>
      <c r="C17" s="14" t="s">
        <v>45</v>
      </c>
      <c r="D17" s="15" t="s">
        <v>49</v>
      </c>
      <c r="E17" s="20">
        <v>4</v>
      </c>
      <c r="F17" s="119">
        <v>-82</v>
      </c>
      <c r="G17" s="42">
        <v>32</v>
      </c>
      <c r="H17" s="120">
        <v>0.26666666666666666</v>
      </c>
      <c r="J17" s="17">
        <f t="shared" si="0"/>
        <v>-5.125</v>
      </c>
      <c r="K17" s="13">
        <f>COUNTIF(Прот2!C:C,B17)+COUNTIF(Прот2!J:J,B17)+COUNTIF(Прот2!P:P,B17)+COUNTIF(Прот2!W:W,B17)</f>
        <v>12</v>
      </c>
      <c r="M17" s="21"/>
    </row>
    <row r="19" spans="2:7" ht="12.75">
      <c r="B19" s="13"/>
      <c r="C19" s="13"/>
      <c r="D19" s="13"/>
      <c r="F19" s="43"/>
      <c r="G19" s="43"/>
    </row>
    <row r="20" spans="2:7" ht="12.75">
      <c r="B20" s="13"/>
      <c r="C20" s="13"/>
      <c r="D20" s="13"/>
      <c r="F20" s="43"/>
      <c r="G20" s="43"/>
    </row>
    <row r="21" spans="2:7" ht="12.75">
      <c r="B21" s="13"/>
      <c r="C21" s="13"/>
      <c r="D21" s="13"/>
      <c r="F21" s="43"/>
      <c r="G21" s="43"/>
    </row>
    <row r="22" spans="2:7" ht="12.75">
      <c r="B22" s="13"/>
      <c r="C22" s="13"/>
      <c r="D22" s="13"/>
      <c r="F22" s="43"/>
      <c r="G22" s="4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C7" sqref="C7"/>
    </sheetView>
  </sheetViews>
  <sheetFormatPr defaultColWidth="10.00390625" defaultRowHeight="12"/>
  <cols>
    <col min="1" max="1" width="5.00390625" style="13" customWidth="1"/>
    <col min="2" max="2" width="4.375" style="16" customWidth="1"/>
    <col min="3" max="3" width="19.00390625" style="16" bestFit="1" customWidth="1"/>
    <col min="4" max="4" width="18.25390625" style="16" customWidth="1"/>
    <col min="5" max="5" width="6.75390625" style="13" customWidth="1"/>
    <col min="6" max="6" width="7.75390625" style="13" customWidth="1"/>
    <col min="7" max="7" width="7.75390625" style="44" customWidth="1"/>
    <col min="8" max="8" width="8.75390625" style="0" customWidth="1"/>
    <col min="9" max="9" width="5.00390625" style="43" customWidth="1"/>
    <col min="10" max="10" width="7.00390625" style="13" customWidth="1"/>
    <col min="11" max="16384" width="10.00390625" style="13" customWidth="1"/>
  </cols>
  <sheetData>
    <row r="1" spans="1:9" s="5" customFormat="1" ht="12.75">
      <c r="A1" s="1" t="s">
        <v>38</v>
      </c>
      <c r="B1" s="2"/>
      <c r="C1" s="2"/>
      <c r="D1" s="2"/>
      <c r="E1" s="3"/>
      <c r="F1" s="118"/>
      <c r="G1" s="4"/>
      <c r="H1" s="4"/>
      <c r="I1" s="3"/>
    </row>
    <row r="2" spans="1:9" s="5" customFormat="1" ht="12.75">
      <c r="A2" s="1" t="s">
        <v>42</v>
      </c>
      <c r="B2" s="2"/>
      <c r="C2" s="2"/>
      <c r="D2" s="2"/>
      <c r="E2" s="3"/>
      <c r="F2" s="118"/>
      <c r="G2" s="4"/>
      <c r="H2" s="4"/>
      <c r="I2" s="3"/>
    </row>
    <row r="3" spans="1:9" s="7" customFormat="1" ht="12.75">
      <c r="A3" s="6"/>
      <c r="C3" s="33"/>
      <c r="D3" s="8"/>
      <c r="E3" s="9" t="s">
        <v>8</v>
      </c>
      <c r="F3" s="9">
        <v>12</v>
      </c>
      <c r="H3" s="34" t="s">
        <v>9</v>
      </c>
      <c r="I3" s="35"/>
    </row>
    <row r="4" spans="1:10" s="7" customFormat="1" ht="12.75">
      <c r="A4" s="10"/>
      <c r="B4" s="10"/>
      <c r="C4" s="10"/>
      <c r="D4" s="10"/>
      <c r="E4" s="9" t="s">
        <v>10</v>
      </c>
      <c r="F4" s="9">
        <v>12</v>
      </c>
      <c r="H4" s="36">
        <v>120</v>
      </c>
      <c r="I4" s="35"/>
      <c r="J4" s="9">
        <v>16</v>
      </c>
    </row>
    <row r="5" spans="1:10" s="7" customFormat="1" ht="12.75">
      <c r="A5" s="37" t="s">
        <v>0</v>
      </c>
      <c r="B5" s="37" t="s">
        <v>1</v>
      </c>
      <c r="C5" s="38" t="s">
        <v>2</v>
      </c>
      <c r="D5" s="38"/>
      <c r="E5" s="39" t="s">
        <v>3</v>
      </c>
      <c r="F5" s="39" t="s">
        <v>11</v>
      </c>
      <c r="G5" s="40" t="s">
        <v>7</v>
      </c>
      <c r="H5" s="40" t="s">
        <v>12</v>
      </c>
      <c r="I5" s="39" t="s">
        <v>13</v>
      </c>
      <c r="J5" s="41" t="s">
        <v>5</v>
      </c>
    </row>
    <row r="6" spans="1:13" ht="12.75">
      <c r="A6" s="58">
        <v>1</v>
      </c>
      <c r="B6" s="50">
        <v>21</v>
      </c>
      <c r="C6" s="14" t="s">
        <v>25</v>
      </c>
      <c r="D6" s="15" t="s">
        <v>26</v>
      </c>
      <c r="E6" s="20">
        <v>2</v>
      </c>
      <c r="F6" s="119">
        <v>55</v>
      </c>
      <c r="G6" s="42">
        <v>92</v>
      </c>
      <c r="H6" s="120">
        <v>0.7666666666666667</v>
      </c>
      <c r="J6" s="17">
        <f aca="true" t="shared" si="0" ref="J6:J17">F6/$J$4</f>
        <v>3.4375</v>
      </c>
      <c r="K6" s="13">
        <f>COUNTIF(Прот3!C:C,B6)+COUNTIF(Прот3!J:J,B6)+COUNTIF(Прот3!P:P,B6)+COUNTIF(Прот3!W:W,B6)</f>
        <v>12</v>
      </c>
      <c r="M6" s="21"/>
    </row>
    <row r="7" spans="1:13" ht="12.75">
      <c r="A7" s="58">
        <v>2</v>
      </c>
      <c r="B7" s="50">
        <v>23</v>
      </c>
      <c r="C7" s="14" t="s">
        <v>740</v>
      </c>
      <c r="D7" s="15" t="s">
        <v>23</v>
      </c>
      <c r="E7" s="20">
        <v>-0.5</v>
      </c>
      <c r="F7" s="119">
        <v>44</v>
      </c>
      <c r="G7" s="42">
        <v>83</v>
      </c>
      <c r="H7" s="120">
        <v>0.6916666666666667</v>
      </c>
      <c r="J7" s="17">
        <f t="shared" si="0"/>
        <v>2.75</v>
      </c>
      <c r="K7" s="13">
        <f>COUNTIF(Прот3!C:C,B7)+COUNTIF(Прот3!J:J,B7)+COUNTIF(Прот3!P:P,B7)+COUNTIF(Прот3!W:W,B7)</f>
        <v>12</v>
      </c>
      <c r="M7" s="21"/>
    </row>
    <row r="8" spans="1:13" ht="12.75">
      <c r="A8" s="58">
        <v>3</v>
      </c>
      <c r="B8" s="50">
        <v>62</v>
      </c>
      <c r="C8" s="14" t="s">
        <v>22</v>
      </c>
      <c r="D8" s="15" t="s">
        <v>51</v>
      </c>
      <c r="E8" s="20">
        <v>-1.25</v>
      </c>
      <c r="F8" s="119">
        <v>18</v>
      </c>
      <c r="G8" s="42">
        <v>57</v>
      </c>
      <c r="H8" s="120">
        <v>0.475</v>
      </c>
      <c r="J8" s="17">
        <f t="shared" si="0"/>
        <v>1.125</v>
      </c>
      <c r="K8" s="13">
        <f>COUNTIF(Прот3!C:C,B8)+COUNTIF(Прот3!J:J,B8)+COUNTIF(Прот3!P:P,B8)+COUNTIF(Прот3!W:W,B8)</f>
        <v>12</v>
      </c>
      <c r="M8" s="21"/>
    </row>
    <row r="9" spans="1:13" ht="12.75">
      <c r="A9" s="58">
        <v>4</v>
      </c>
      <c r="B9" s="50">
        <v>41</v>
      </c>
      <c r="C9" s="14" t="s">
        <v>27</v>
      </c>
      <c r="D9" s="15" t="s">
        <v>28</v>
      </c>
      <c r="E9" s="20">
        <v>-1.25</v>
      </c>
      <c r="F9" s="119">
        <v>16</v>
      </c>
      <c r="G9" s="42">
        <v>73</v>
      </c>
      <c r="H9" s="120">
        <v>0.6083333333333333</v>
      </c>
      <c r="J9" s="17">
        <f t="shared" si="0"/>
        <v>1</v>
      </c>
      <c r="K9" s="13">
        <f>COUNTIF(Прот3!C:C,B9)+COUNTIF(Прот3!J:J,B9)+COUNTIF(Прот3!P:P,B9)+COUNTIF(Прот3!W:W,B9)</f>
        <v>12</v>
      </c>
      <c r="M9" s="21"/>
    </row>
    <row r="10" spans="1:13" ht="12.75">
      <c r="A10" s="58">
        <v>5</v>
      </c>
      <c r="B10" s="50">
        <v>42</v>
      </c>
      <c r="C10" s="14" t="s">
        <v>31</v>
      </c>
      <c r="D10" s="15" t="s">
        <v>32</v>
      </c>
      <c r="E10" s="20">
        <v>-0.75</v>
      </c>
      <c r="F10" s="119">
        <v>10</v>
      </c>
      <c r="G10" s="42">
        <v>75</v>
      </c>
      <c r="H10" s="120">
        <v>0.625</v>
      </c>
      <c r="J10" s="17">
        <f t="shared" si="0"/>
        <v>0.625</v>
      </c>
      <c r="K10" s="13">
        <f>COUNTIF(Прот3!C:C,B10)+COUNTIF(Прот3!J:J,B10)+COUNTIF(Прот3!P:P,B10)+COUNTIF(Прот3!W:W,B10)</f>
        <v>12</v>
      </c>
      <c r="M10" s="21"/>
    </row>
    <row r="11" spans="1:13" ht="12.75">
      <c r="A11" s="58" t="s">
        <v>741</v>
      </c>
      <c r="B11" s="50">
        <v>61</v>
      </c>
      <c r="C11" s="14" t="s">
        <v>35</v>
      </c>
      <c r="D11" s="15" t="s">
        <v>36</v>
      </c>
      <c r="E11" s="20">
        <v>-2</v>
      </c>
      <c r="F11" s="119">
        <v>10</v>
      </c>
      <c r="G11" s="42">
        <v>68</v>
      </c>
      <c r="H11" s="120">
        <v>0.5666666666666667</v>
      </c>
      <c r="J11" s="17">
        <f t="shared" si="0"/>
        <v>0.625</v>
      </c>
      <c r="K11" s="13">
        <f>COUNTIF(Прот3!C:C,B11)+COUNTIF(Прот3!J:J,B11)+COUNTIF(Прот3!P:P,B11)+COUNTIF(Прот3!W:W,B11)</f>
        <v>12</v>
      </c>
      <c r="M11" s="21"/>
    </row>
    <row r="12" spans="1:13" ht="12.75">
      <c r="A12" s="58">
        <v>7</v>
      </c>
      <c r="B12" s="50">
        <v>11</v>
      </c>
      <c r="C12" s="14" t="s">
        <v>30</v>
      </c>
      <c r="D12" s="15" t="s">
        <v>34</v>
      </c>
      <c r="E12" s="20">
        <v>1</v>
      </c>
      <c r="F12" s="119">
        <v>-10</v>
      </c>
      <c r="G12" s="42">
        <v>45</v>
      </c>
      <c r="H12" s="120">
        <v>0.375</v>
      </c>
      <c r="J12" s="17">
        <f t="shared" si="0"/>
        <v>-0.625</v>
      </c>
      <c r="K12" s="13">
        <f>COUNTIF(Прот3!C:C,B12)+COUNTIF(Прот3!J:J,B12)+COUNTIF(Прот3!P:P,B12)+COUNTIF(Прот3!W:W,B12)</f>
        <v>12</v>
      </c>
      <c r="M12" s="21"/>
    </row>
    <row r="13" spans="1:13" ht="12.75">
      <c r="A13" s="58" t="s">
        <v>741</v>
      </c>
      <c r="B13" s="50">
        <v>52</v>
      </c>
      <c r="C13" s="14" t="s">
        <v>47</v>
      </c>
      <c r="D13" s="15" t="s">
        <v>50</v>
      </c>
      <c r="E13" s="20">
        <v>1</v>
      </c>
      <c r="F13" s="119">
        <v>-10</v>
      </c>
      <c r="G13" s="42">
        <v>52</v>
      </c>
      <c r="H13" s="120">
        <v>0.43333333333333335</v>
      </c>
      <c r="J13" s="17">
        <f t="shared" si="0"/>
        <v>-0.625</v>
      </c>
      <c r="K13" s="13">
        <f>COUNTIF(Прот3!C:C,B13)+COUNTIF(Прот3!J:J,B13)+COUNTIF(Прот3!P:P,B13)+COUNTIF(Прот3!W:W,B13)</f>
        <v>12</v>
      </c>
      <c r="M13" s="21"/>
    </row>
    <row r="14" spans="1:13" ht="12.75">
      <c r="A14" s="58">
        <v>9</v>
      </c>
      <c r="B14" s="50">
        <v>12</v>
      </c>
      <c r="C14" s="14" t="s">
        <v>33</v>
      </c>
      <c r="D14" s="15" t="s">
        <v>37</v>
      </c>
      <c r="E14" s="20">
        <v>1.5</v>
      </c>
      <c r="F14" s="119">
        <v>-16</v>
      </c>
      <c r="G14" s="42">
        <v>47</v>
      </c>
      <c r="H14" s="120">
        <v>0.39166666666666666</v>
      </c>
      <c r="J14" s="17">
        <f t="shared" si="0"/>
        <v>-1</v>
      </c>
      <c r="K14" s="13">
        <f>COUNTIF(Прот3!C:C,B14)+COUNTIF(Прот3!J:J,B14)+COUNTIF(Прот3!P:P,B14)+COUNTIF(Прот3!W:W,B14)</f>
        <v>12</v>
      </c>
      <c r="M14" s="21"/>
    </row>
    <row r="15" spans="1:13" ht="12.75">
      <c r="A15" s="58">
        <v>10</v>
      </c>
      <c r="B15" s="50">
        <v>51</v>
      </c>
      <c r="C15" s="14" t="s">
        <v>46</v>
      </c>
      <c r="D15" s="15" t="s">
        <v>29</v>
      </c>
      <c r="E15" s="20">
        <v>0.75</v>
      </c>
      <c r="F15" s="119">
        <v>-18</v>
      </c>
      <c r="G15" s="42">
        <v>63</v>
      </c>
      <c r="H15" s="120">
        <v>0.525</v>
      </c>
      <c r="J15" s="17">
        <f t="shared" si="0"/>
        <v>-1.125</v>
      </c>
      <c r="K15" s="13">
        <f>COUNTIF(Прот3!C:C,B15)+COUNTIF(Прот3!J:J,B15)+COUNTIF(Прот3!P:P,B15)+COUNTIF(Прот3!W:W,B15)</f>
        <v>12</v>
      </c>
      <c r="M15" s="21"/>
    </row>
    <row r="16" spans="1:13" ht="12.75">
      <c r="A16" s="58">
        <v>11</v>
      </c>
      <c r="B16" s="50">
        <v>32</v>
      </c>
      <c r="C16" s="14" t="s">
        <v>45</v>
      </c>
      <c r="D16" s="15" t="s">
        <v>49</v>
      </c>
      <c r="E16" s="20">
        <v>4</v>
      </c>
      <c r="F16" s="119">
        <v>-44</v>
      </c>
      <c r="G16" s="42">
        <v>37</v>
      </c>
      <c r="H16" s="120">
        <v>0.30833333333333335</v>
      </c>
      <c r="J16" s="17">
        <f t="shared" si="0"/>
        <v>-2.75</v>
      </c>
      <c r="K16" s="13">
        <f>COUNTIF(Прот3!C:C,B16)+COUNTIF(Прот3!J:J,B16)+COUNTIF(Прот3!P:P,B16)+COUNTIF(Прот3!W:W,B16)</f>
        <v>12</v>
      </c>
      <c r="M16" s="21"/>
    </row>
    <row r="17" spans="1:13" ht="12.75">
      <c r="A17" s="58">
        <v>12</v>
      </c>
      <c r="B17" s="50">
        <v>31</v>
      </c>
      <c r="C17" s="14" t="s">
        <v>44</v>
      </c>
      <c r="D17" s="15" t="s">
        <v>48</v>
      </c>
      <c r="E17" s="20">
        <v>5</v>
      </c>
      <c r="F17" s="119">
        <v>-55</v>
      </c>
      <c r="G17" s="42">
        <v>28</v>
      </c>
      <c r="H17" s="120">
        <v>0.23333333333333334</v>
      </c>
      <c r="J17" s="17">
        <f t="shared" si="0"/>
        <v>-3.4375</v>
      </c>
      <c r="K17" s="13">
        <f>COUNTIF(Прот3!C:C,B17)+COUNTIF(Прот3!J:J,B17)+COUNTIF(Прот3!P:P,B17)+COUNTIF(Прот3!W:W,B17)</f>
        <v>12</v>
      </c>
      <c r="M17" s="21"/>
    </row>
    <row r="19" spans="2:7" ht="12.75">
      <c r="B19" s="13"/>
      <c r="C19" s="13"/>
      <c r="D19" s="13"/>
      <c r="F19" s="43"/>
      <c r="G19" s="43"/>
    </row>
    <row r="20" spans="2:7" ht="12.75">
      <c r="B20" s="13"/>
      <c r="C20" s="13"/>
      <c r="D20" s="13"/>
      <c r="F20" s="43"/>
      <c r="G20" s="43"/>
    </row>
    <row r="21" spans="2:7" ht="12.75">
      <c r="B21" s="13"/>
      <c r="C21" s="13"/>
      <c r="D21" s="13"/>
      <c r="F21" s="43"/>
      <c r="G21" s="43"/>
    </row>
    <row r="22" spans="2:7" ht="12.75">
      <c r="B22" s="13"/>
      <c r="C22" s="13"/>
      <c r="D22" s="13"/>
      <c r="F22" s="43"/>
      <c r="G22" s="4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3" customWidth="1"/>
    <col min="2" max="2" width="4.375" style="16" customWidth="1"/>
    <col min="3" max="3" width="19.00390625" style="16" bestFit="1" customWidth="1"/>
    <col min="4" max="4" width="18.25390625" style="16" customWidth="1"/>
    <col min="5" max="5" width="6.75390625" style="13" customWidth="1"/>
    <col min="6" max="6" width="7.75390625" style="13" customWidth="1"/>
    <col min="7" max="7" width="7.75390625" style="44" customWidth="1"/>
    <col min="8" max="8" width="8.75390625" style="0" customWidth="1"/>
    <col min="9" max="9" width="5.00390625" style="43" customWidth="1"/>
    <col min="10" max="10" width="7.00390625" style="13" customWidth="1"/>
    <col min="11" max="16384" width="10.00390625" style="13" customWidth="1"/>
  </cols>
  <sheetData>
    <row r="1" spans="1:9" s="5" customFormat="1" ht="12.75">
      <c r="A1" s="1" t="s">
        <v>38</v>
      </c>
      <c r="B1" s="2"/>
      <c r="C1" s="2"/>
      <c r="D1" s="2"/>
      <c r="E1" s="3"/>
      <c r="F1" s="118"/>
      <c r="G1" s="4"/>
      <c r="H1" s="4"/>
      <c r="I1" s="3"/>
    </row>
    <row r="2" spans="1:9" s="5" customFormat="1" ht="12.75">
      <c r="A2" s="1" t="s">
        <v>40</v>
      </c>
      <c r="B2" s="2"/>
      <c r="C2" s="2"/>
      <c r="D2" s="2"/>
      <c r="E2" s="3"/>
      <c r="F2" s="118"/>
      <c r="G2" s="4"/>
      <c r="H2" s="4"/>
      <c r="I2" s="3"/>
    </row>
    <row r="3" spans="1:9" s="7" customFormat="1" ht="12.75">
      <c r="A3" s="6"/>
      <c r="C3" s="33"/>
      <c r="D3" s="8"/>
      <c r="E3" s="9" t="s">
        <v>8</v>
      </c>
      <c r="F3" s="9">
        <v>12</v>
      </c>
      <c r="H3" s="34" t="s">
        <v>9</v>
      </c>
      <c r="I3" s="35"/>
    </row>
    <row r="4" spans="1:10" s="7" customFormat="1" ht="12.75">
      <c r="A4" s="10"/>
      <c r="B4" s="10"/>
      <c r="C4" s="10"/>
      <c r="D4" s="10"/>
      <c r="E4" s="9" t="s">
        <v>10</v>
      </c>
      <c r="F4" s="9">
        <v>12</v>
      </c>
      <c r="H4" s="36">
        <v>120</v>
      </c>
      <c r="I4" s="35"/>
      <c r="J4" s="9">
        <v>16</v>
      </c>
    </row>
    <row r="5" spans="1:10" s="7" customFormat="1" ht="12.75">
      <c r="A5" s="37" t="s">
        <v>0</v>
      </c>
      <c r="B5" s="37" t="s">
        <v>1</v>
      </c>
      <c r="C5" s="38" t="s">
        <v>2</v>
      </c>
      <c r="D5" s="38"/>
      <c r="E5" s="39" t="s">
        <v>3</v>
      </c>
      <c r="F5" s="39" t="s">
        <v>11</v>
      </c>
      <c r="G5" s="40" t="s">
        <v>7</v>
      </c>
      <c r="H5" s="40" t="s">
        <v>12</v>
      </c>
      <c r="I5" s="39" t="s">
        <v>13</v>
      </c>
      <c r="J5" s="41" t="s">
        <v>5</v>
      </c>
    </row>
    <row r="6" spans="1:13" ht="12.75">
      <c r="A6" s="58">
        <v>1</v>
      </c>
      <c r="B6" s="50">
        <v>11</v>
      </c>
      <c r="C6" s="14" t="s">
        <v>30</v>
      </c>
      <c r="D6" s="15" t="s">
        <v>34</v>
      </c>
      <c r="E6" s="20">
        <v>1</v>
      </c>
      <c r="F6" s="119">
        <v>42</v>
      </c>
      <c r="G6" s="42">
        <v>72</v>
      </c>
      <c r="H6" s="120">
        <v>0.6</v>
      </c>
      <c r="J6" s="17">
        <f aca="true" t="shared" si="0" ref="J6:J17">F6/$J$4</f>
        <v>2.625</v>
      </c>
      <c r="K6" s="13">
        <f>COUNTIF(Прот4!C:C,B6)+COUNTIF(Прот4!J:J,B6)+COUNTIF(Прот4!P:P,B6)+COUNTIF(Прот4!W:W,B6)</f>
        <v>12</v>
      </c>
      <c r="M6" s="21"/>
    </row>
    <row r="7" spans="1:13" ht="12.75">
      <c r="A7" s="58">
        <v>2</v>
      </c>
      <c r="B7" s="50">
        <v>41</v>
      </c>
      <c r="C7" s="14" t="s">
        <v>27</v>
      </c>
      <c r="D7" s="15" t="s">
        <v>28</v>
      </c>
      <c r="E7" s="20">
        <v>-1.25</v>
      </c>
      <c r="F7" s="119">
        <v>28</v>
      </c>
      <c r="G7" s="42">
        <v>72</v>
      </c>
      <c r="H7" s="120">
        <v>0.6</v>
      </c>
      <c r="J7" s="17">
        <f t="shared" si="0"/>
        <v>1.75</v>
      </c>
      <c r="K7" s="13">
        <f>COUNTIF(Прот4!C:C,B7)+COUNTIF(Прот4!J:J,B7)+COUNTIF(Прот4!P:P,B7)+COUNTIF(Прот4!W:W,B7)</f>
        <v>12</v>
      </c>
      <c r="M7" s="21"/>
    </row>
    <row r="8" spans="1:13" ht="12.75">
      <c r="A8" s="58">
        <v>3</v>
      </c>
      <c r="B8" s="50">
        <v>42</v>
      </c>
      <c r="C8" s="14" t="s">
        <v>31</v>
      </c>
      <c r="D8" s="15" t="s">
        <v>32</v>
      </c>
      <c r="E8" s="20">
        <v>-0.75</v>
      </c>
      <c r="F8" s="119">
        <v>24</v>
      </c>
      <c r="G8" s="42">
        <v>72</v>
      </c>
      <c r="H8" s="120">
        <v>0.6</v>
      </c>
      <c r="J8" s="17">
        <f t="shared" si="0"/>
        <v>1.5</v>
      </c>
      <c r="K8" s="13">
        <f>COUNTIF(Прот4!C:C,B8)+COUNTIF(Прот4!J:J,B8)+COUNTIF(Прот4!P:P,B8)+COUNTIF(Прот4!W:W,B8)</f>
        <v>12</v>
      </c>
      <c r="M8" s="21"/>
    </row>
    <row r="9" spans="1:13" ht="12.75">
      <c r="A9" s="58">
        <v>4</v>
      </c>
      <c r="B9" s="50">
        <v>12</v>
      </c>
      <c r="C9" s="14" t="s">
        <v>33</v>
      </c>
      <c r="D9" s="15" t="s">
        <v>37</v>
      </c>
      <c r="E9" s="20">
        <v>1.5</v>
      </c>
      <c r="F9" s="119">
        <v>16</v>
      </c>
      <c r="G9" s="42">
        <v>70</v>
      </c>
      <c r="H9" s="120">
        <v>0.5833333333333334</v>
      </c>
      <c r="J9" s="17">
        <f t="shared" si="0"/>
        <v>1</v>
      </c>
      <c r="K9" s="13">
        <f>COUNTIF(Прот4!C:C,B9)+COUNTIF(Прот4!J:J,B9)+COUNTIF(Прот4!P:P,B9)+COUNTIF(Прот4!W:W,B9)</f>
        <v>12</v>
      </c>
      <c r="M9" s="21"/>
    </row>
    <row r="10" spans="1:13" ht="12.75">
      <c r="A10" s="58" t="s">
        <v>741</v>
      </c>
      <c r="B10" s="50">
        <v>23</v>
      </c>
      <c r="C10" s="14" t="s">
        <v>740</v>
      </c>
      <c r="D10" s="15" t="s">
        <v>23</v>
      </c>
      <c r="E10" s="20">
        <v>-0.5</v>
      </c>
      <c r="F10" s="119">
        <v>16</v>
      </c>
      <c r="G10" s="42">
        <v>66</v>
      </c>
      <c r="H10" s="120">
        <v>0.55</v>
      </c>
      <c r="J10" s="17">
        <f t="shared" si="0"/>
        <v>1</v>
      </c>
      <c r="K10" s="13">
        <f>COUNTIF(Прот4!C:C,B10)+COUNTIF(Прот4!J:J,B10)+COUNTIF(Прот4!P:P,B10)+COUNTIF(Прот4!W:W,B10)</f>
        <v>12</v>
      </c>
      <c r="M10" s="21"/>
    </row>
    <row r="11" spans="1:13" ht="12.75">
      <c r="A11" s="58">
        <v>6</v>
      </c>
      <c r="B11" s="50">
        <v>21</v>
      </c>
      <c r="C11" s="14" t="s">
        <v>25</v>
      </c>
      <c r="D11" s="15" t="s">
        <v>26</v>
      </c>
      <c r="E11" s="20">
        <v>2</v>
      </c>
      <c r="F11" s="119">
        <v>8</v>
      </c>
      <c r="G11" s="42">
        <v>64</v>
      </c>
      <c r="H11" s="120">
        <v>0.5333333333333333</v>
      </c>
      <c r="J11" s="17">
        <f t="shared" si="0"/>
        <v>0.5</v>
      </c>
      <c r="K11" s="13">
        <f>COUNTIF(Прот4!C:C,B11)+COUNTIF(Прот4!J:J,B11)+COUNTIF(Прот4!P:P,B11)+COUNTIF(Прот4!W:W,B11)</f>
        <v>12</v>
      </c>
      <c r="M11" s="21"/>
    </row>
    <row r="12" spans="1:13" ht="12.75">
      <c r="A12" s="58">
        <v>7</v>
      </c>
      <c r="B12" s="50">
        <v>61</v>
      </c>
      <c r="C12" s="14" t="s">
        <v>35</v>
      </c>
      <c r="D12" s="15" t="s">
        <v>36</v>
      </c>
      <c r="E12" s="20">
        <v>-2</v>
      </c>
      <c r="F12" s="119">
        <v>-8</v>
      </c>
      <c r="G12" s="42">
        <v>56</v>
      </c>
      <c r="H12" s="120">
        <v>0.4666666666666667</v>
      </c>
      <c r="J12" s="17">
        <f t="shared" si="0"/>
        <v>-0.5</v>
      </c>
      <c r="K12" s="13">
        <f>COUNTIF(Прот4!C:C,B12)+COUNTIF(Прот4!J:J,B12)+COUNTIF(Прот4!P:P,B12)+COUNTIF(Прот4!W:W,B12)</f>
        <v>12</v>
      </c>
      <c r="M12" s="21"/>
    </row>
    <row r="13" spans="1:13" ht="12.75">
      <c r="A13" s="58">
        <v>8</v>
      </c>
      <c r="B13" s="50">
        <v>32</v>
      </c>
      <c r="C13" s="14" t="s">
        <v>45</v>
      </c>
      <c r="D13" s="15" t="s">
        <v>49</v>
      </c>
      <c r="E13" s="20">
        <v>4</v>
      </c>
      <c r="F13" s="119">
        <v>-16</v>
      </c>
      <c r="G13" s="42">
        <v>50</v>
      </c>
      <c r="H13" s="120">
        <v>0.4166666666666667</v>
      </c>
      <c r="J13" s="17">
        <f t="shared" si="0"/>
        <v>-1</v>
      </c>
      <c r="K13" s="13">
        <f>COUNTIF(Прот4!C:C,B13)+COUNTIF(Прот4!J:J,B13)+COUNTIF(Прот4!P:P,B13)+COUNTIF(Прот4!W:W,B13)</f>
        <v>12</v>
      </c>
      <c r="M13" s="21"/>
    </row>
    <row r="14" spans="1:13" ht="12.75">
      <c r="A14" s="58" t="s">
        <v>741</v>
      </c>
      <c r="B14" s="50">
        <v>62</v>
      </c>
      <c r="C14" s="14" t="s">
        <v>22</v>
      </c>
      <c r="D14" s="15" t="s">
        <v>51</v>
      </c>
      <c r="E14" s="20">
        <v>-1.25</v>
      </c>
      <c r="F14" s="119">
        <v>-16</v>
      </c>
      <c r="G14" s="42">
        <v>54</v>
      </c>
      <c r="H14" s="120">
        <v>0.45</v>
      </c>
      <c r="J14" s="17">
        <f t="shared" si="0"/>
        <v>-1</v>
      </c>
      <c r="K14" s="13">
        <f>COUNTIF(Прот4!C:C,B14)+COUNTIF(Прот4!J:J,B14)+COUNTIF(Прот4!P:P,B14)+COUNTIF(Прот4!W:W,B14)</f>
        <v>12</v>
      </c>
      <c r="M14" s="21"/>
    </row>
    <row r="15" spans="1:13" ht="12.75">
      <c r="A15" s="58">
        <v>10</v>
      </c>
      <c r="B15" s="50">
        <v>51</v>
      </c>
      <c r="C15" s="14" t="s">
        <v>46</v>
      </c>
      <c r="D15" s="15" t="s">
        <v>29</v>
      </c>
      <c r="E15" s="20">
        <v>0.75</v>
      </c>
      <c r="F15" s="119">
        <v>-24</v>
      </c>
      <c r="G15" s="42">
        <v>48</v>
      </c>
      <c r="H15" s="120">
        <v>0.4</v>
      </c>
      <c r="J15" s="17">
        <f t="shared" si="0"/>
        <v>-1.5</v>
      </c>
      <c r="K15" s="13">
        <f>COUNTIF(Прот4!C:C,B15)+COUNTIF(Прот4!J:J,B15)+COUNTIF(Прот4!P:P,B15)+COUNTIF(Прот4!W:W,B15)</f>
        <v>12</v>
      </c>
      <c r="M15" s="21"/>
    </row>
    <row r="16" spans="1:13" ht="12.75">
      <c r="A16" s="58">
        <v>11</v>
      </c>
      <c r="B16" s="50">
        <v>52</v>
      </c>
      <c r="C16" s="14" t="s">
        <v>47</v>
      </c>
      <c r="D16" s="15" t="s">
        <v>50</v>
      </c>
      <c r="E16" s="20">
        <v>1</v>
      </c>
      <c r="F16" s="119">
        <v>-28</v>
      </c>
      <c r="G16" s="42">
        <v>48</v>
      </c>
      <c r="H16" s="120">
        <v>0.4</v>
      </c>
      <c r="J16" s="17">
        <f t="shared" si="0"/>
        <v>-1.75</v>
      </c>
      <c r="K16" s="13">
        <f>COUNTIF(Прот4!C:C,B16)+COUNTIF(Прот4!J:J,B16)+COUNTIF(Прот4!P:P,B16)+COUNTIF(Прот4!W:W,B16)</f>
        <v>12</v>
      </c>
      <c r="M16" s="21"/>
    </row>
    <row r="17" spans="1:13" ht="12.75">
      <c r="A17" s="58">
        <v>12</v>
      </c>
      <c r="B17" s="50">
        <v>31</v>
      </c>
      <c r="C17" s="14" t="s">
        <v>44</v>
      </c>
      <c r="D17" s="15" t="s">
        <v>48</v>
      </c>
      <c r="E17" s="20">
        <v>5</v>
      </c>
      <c r="F17" s="119">
        <v>-42</v>
      </c>
      <c r="G17" s="42">
        <v>48</v>
      </c>
      <c r="H17" s="120">
        <v>0.4</v>
      </c>
      <c r="J17" s="17">
        <f t="shared" si="0"/>
        <v>-2.625</v>
      </c>
      <c r="K17" s="13">
        <f>COUNTIF(Прот4!C:C,B17)+COUNTIF(Прот4!J:J,B17)+COUNTIF(Прот4!P:P,B17)+COUNTIF(Прот4!W:W,B17)</f>
        <v>12</v>
      </c>
      <c r="M17" s="21"/>
    </row>
    <row r="19" spans="2:7" ht="12.75">
      <c r="B19" s="13"/>
      <c r="C19" s="13"/>
      <c r="D19" s="13"/>
      <c r="F19" s="43"/>
      <c r="G19" s="43"/>
    </row>
    <row r="20" spans="2:7" ht="12.75">
      <c r="B20" s="13"/>
      <c r="C20" s="13"/>
      <c r="D20" s="13"/>
      <c r="F20" s="43"/>
      <c r="G20" s="43"/>
    </row>
    <row r="21" spans="2:7" ht="12.75">
      <c r="B21" s="13"/>
      <c r="C21" s="13"/>
      <c r="D21" s="13"/>
      <c r="F21" s="43"/>
      <c r="G21" s="4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3" customWidth="1"/>
    <col min="2" max="2" width="4.375" style="16" customWidth="1"/>
    <col min="3" max="3" width="19.00390625" style="16" bestFit="1" customWidth="1"/>
    <col min="4" max="4" width="18.25390625" style="16" customWidth="1"/>
    <col min="5" max="5" width="6.75390625" style="13" customWidth="1"/>
    <col min="6" max="6" width="7.75390625" style="13" customWidth="1"/>
    <col min="7" max="7" width="7.75390625" style="44" customWidth="1"/>
    <col min="8" max="8" width="8.75390625" style="0" customWidth="1"/>
    <col min="9" max="9" width="5.00390625" style="43" customWidth="1"/>
    <col min="10" max="10" width="7.00390625" style="13" customWidth="1"/>
    <col min="11" max="16384" width="10.00390625" style="13" customWidth="1"/>
  </cols>
  <sheetData>
    <row r="1" spans="1:9" s="5" customFormat="1" ht="12.75">
      <c r="A1" s="1" t="s">
        <v>38</v>
      </c>
      <c r="B1" s="2"/>
      <c r="C1" s="2"/>
      <c r="D1" s="2"/>
      <c r="E1" s="3"/>
      <c r="F1" s="118"/>
      <c r="G1" s="4"/>
      <c r="H1" s="4"/>
      <c r="I1" s="3"/>
    </row>
    <row r="2" spans="1:9" s="5" customFormat="1" ht="12.75">
      <c r="A2" s="1" t="s">
        <v>39</v>
      </c>
      <c r="B2" s="2"/>
      <c r="C2" s="2"/>
      <c r="D2" s="2"/>
      <c r="E2" s="3"/>
      <c r="F2" s="118"/>
      <c r="G2" s="4"/>
      <c r="H2" s="4"/>
      <c r="I2" s="3"/>
    </row>
    <row r="3" spans="1:9" s="7" customFormat="1" ht="12.75">
      <c r="A3" s="6"/>
      <c r="C3" s="33"/>
      <c r="D3" s="8"/>
      <c r="E3" s="9" t="s">
        <v>8</v>
      </c>
      <c r="F3" s="9">
        <v>12</v>
      </c>
      <c r="H3" s="34" t="s">
        <v>9</v>
      </c>
      <c r="I3" s="35"/>
    </row>
    <row r="4" spans="1:10" s="7" customFormat="1" ht="12.75">
      <c r="A4" s="10"/>
      <c r="B4" s="10"/>
      <c r="C4" s="10"/>
      <c r="D4" s="10"/>
      <c r="E4" s="9" t="s">
        <v>10</v>
      </c>
      <c r="F4" s="9">
        <v>12</v>
      </c>
      <c r="H4" s="36">
        <v>120</v>
      </c>
      <c r="I4" s="35"/>
      <c r="J4" s="9">
        <v>16</v>
      </c>
    </row>
    <row r="5" spans="1:10" s="7" customFormat="1" ht="12.75">
      <c r="A5" s="37" t="s">
        <v>0</v>
      </c>
      <c r="B5" s="37" t="s">
        <v>1</v>
      </c>
      <c r="C5" s="38" t="s">
        <v>2</v>
      </c>
      <c r="D5" s="38"/>
      <c r="E5" s="39" t="s">
        <v>3</v>
      </c>
      <c r="F5" s="39" t="s">
        <v>11</v>
      </c>
      <c r="G5" s="40" t="s">
        <v>7</v>
      </c>
      <c r="H5" s="40" t="s">
        <v>12</v>
      </c>
      <c r="I5" s="39" t="s">
        <v>13</v>
      </c>
      <c r="J5" s="41" t="s">
        <v>5</v>
      </c>
    </row>
    <row r="6" spans="1:13" ht="12.75">
      <c r="A6" s="58">
        <v>1</v>
      </c>
      <c r="B6" s="50">
        <v>52</v>
      </c>
      <c r="C6" s="14" t="s">
        <v>47</v>
      </c>
      <c r="D6" s="15" t="s">
        <v>50</v>
      </c>
      <c r="E6" s="20">
        <v>1</v>
      </c>
      <c r="F6" s="119">
        <v>58</v>
      </c>
      <c r="G6" s="42">
        <v>93</v>
      </c>
      <c r="H6" s="120">
        <v>0.775</v>
      </c>
      <c r="J6" s="17">
        <f aca="true" t="shared" si="0" ref="J6:J17">F6/$J$4</f>
        <v>3.625</v>
      </c>
      <c r="K6" s="13">
        <f>COUNTIF(Прот5!C:C,B6)+COUNTIF(Прот5!J:J,B6)+COUNTIF(Прот5!P:P,B6)+COUNTIF(Прот5!W:W,B6)</f>
        <v>12</v>
      </c>
      <c r="M6" s="21"/>
    </row>
    <row r="7" spans="1:13" ht="12.75">
      <c r="A7" s="58">
        <v>2</v>
      </c>
      <c r="B7" s="50">
        <v>51</v>
      </c>
      <c r="C7" s="14" t="s">
        <v>46</v>
      </c>
      <c r="D7" s="15" t="s">
        <v>29</v>
      </c>
      <c r="E7" s="20">
        <v>0.75</v>
      </c>
      <c r="F7" s="119">
        <v>38</v>
      </c>
      <c r="G7" s="42">
        <v>87</v>
      </c>
      <c r="H7" s="120">
        <v>0.725</v>
      </c>
      <c r="J7" s="17">
        <f t="shared" si="0"/>
        <v>2.375</v>
      </c>
      <c r="K7" s="13">
        <f>COUNTIF(Прот5!C:C,B7)+COUNTIF(Прот5!J:J,B7)+COUNTIF(Прот5!P:P,B7)+COUNTIF(Прот5!W:W,B7)</f>
        <v>12</v>
      </c>
      <c r="M7" s="21"/>
    </row>
    <row r="8" spans="1:13" ht="12.75">
      <c r="A8" s="58" t="s">
        <v>741</v>
      </c>
      <c r="B8" s="50">
        <v>61</v>
      </c>
      <c r="C8" s="14" t="s">
        <v>35</v>
      </c>
      <c r="D8" s="15" t="s">
        <v>36</v>
      </c>
      <c r="E8" s="20">
        <v>-2</v>
      </c>
      <c r="F8" s="119">
        <v>38</v>
      </c>
      <c r="G8" s="42">
        <v>74</v>
      </c>
      <c r="H8" s="120">
        <v>0.6166666666666667</v>
      </c>
      <c r="J8" s="17">
        <f t="shared" si="0"/>
        <v>2.375</v>
      </c>
      <c r="K8" s="13">
        <f>COUNTIF(Прот5!C:C,B8)+COUNTIF(Прот5!J:J,B8)+COUNTIF(Прот5!P:P,B8)+COUNTIF(Прот5!W:W,B8)</f>
        <v>12</v>
      </c>
      <c r="M8" s="21"/>
    </row>
    <row r="9" spans="1:13" ht="12.75">
      <c r="A9" s="58">
        <v>4</v>
      </c>
      <c r="B9" s="50">
        <v>21</v>
      </c>
      <c r="C9" s="14" t="s">
        <v>25</v>
      </c>
      <c r="D9" s="15" t="s">
        <v>26</v>
      </c>
      <c r="E9" s="20">
        <v>2</v>
      </c>
      <c r="F9" s="119">
        <v>8</v>
      </c>
      <c r="G9" s="42">
        <v>56</v>
      </c>
      <c r="H9" s="120">
        <v>0.4666666666666667</v>
      </c>
      <c r="J9" s="17">
        <f t="shared" si="0"/>
        <v>0.5</v>
      </c>
      <c r="K9" s="13">
        <f>COUNTIF(Прот5!C:C,B9)+COUNTIF(Прот5!J:J,B9)+COUNTIF(Прот5!P:P,B9)+COUNTIF(Прот5!W:W,B9)</f>
        <v>12</v>
      </c>
      <c r="M9" s="21"/>
    </row>
    <row r="10" spans="1:13" ht="12.75">
      <c r="A10" s="58" t="s">
        <v>741</v>
      </c>
      <c r="B10" s="50">
        <v>62</v>
      </c>
      <c r="C10" s="14" t="s">
        <v>22</v>
      </c>
      <c r="D10" s="15" t="s">
        <v>51</v>
      </c>
      <c r="E10" s="20">
        <v>-1.25</v>
      </c>
      <c r="F10" s="119">
        <v>8</v>
      </c>
      <c r="G10" s="42">
        <v>71</v>
      </c>
      <c r="H10" s="120">
        <v>0.5916666666666667</v>
      </c>
      <c r="J10" s="17">
        <f t="shared" si="0"/>
        <v>0.5</v>
      </c>
      <c r="K10" s="13">
        <f>COUNTIF(Прот5!C:C,B10)+COUNTIF(Прот5!J:J,B10)+COUNTIF(Прот5!P:P,B10)+COUNTIF(Прот5!W:W,B10)</f>
        <v>12</v>
      </c>
      <c r="M10" s="21"/>
    </row>
    <row r="11" spans="1:13" ht="12.75">
      <c r="A11" s="58">
        <v>6</v>
      </c>
      <c r="B11" s="50">
        <v>11</v>
      </c>
      <c r="C11" s="14" t="s">
        <v>30</v>
      </c>
      <c r="D11" s="15" t="s">
        <v>34</v>
      </c>
      <c r="E11" s="20">
        <v>1</v>
      </c>
      <c r="F11" s="119">
        <v>3</v>
      </c>
      <c r="G11" s="42">
        <v>61</v>
      </c>
      <c r="H11" s="120">
        <v>0.5083333333333333</v>
      </c>
      <c r="J11" s="17">
        <f t="shared" si="0"/>
        <v>0.1875</v>
      </c>
      <c r="K11" s="13">
        <f>COUNTIF(Прот5!C:C,B11)+COUNTIF(Прот5!J:J,B11)+COUNTIF(Прот5!P:P,B11)+COUNTIF(Прот5!W:W,B11)</f>
        <v>12</v>
      </c>
      <c r="M11" s="21"/>
    </row>
    <row r="12" spans="1:13" ht="12.75">
      <c r="A12" s="58">
        <v>7</v>
      </c>
      <c r="B12" s="50">
        <v>23</v>
      </c>
      <c r="C12" s="14" t="s">
        <v>740</v>
      </c>
      <c r="D12" s="15" t="s">
        <v>23</v>
      </c>
      <c r="E12" s="20">
        <v>-0.5</v>
      </c>
      <c r="F12" s="119">
        <v>-3</v>
      </c>
      <c r="G12" s="42">
        <v>59</v>
      </c>
      <c r="H12" s="120">
        <v>0.49166666666666664</v>
      </c>
      <c r="J12" s="17">
        <f t="shared" si="0"/>
        <v>-0.1875</v>
      </c>
      <c r="K12" s="13">
        <f>COUNTIF(Прот5!C:C,B12)+COUNTIF(Прот5!J:J,B12)+COUNTIF(Прот5!P:P,B12)+COUNTIF(Прот5!W:W,B12)</f>
        <v>12</v>
      </c>
      <c r="M12" s="21"/>
    </row>
    <row r="13" spans="1:13" ht="12.75">
      <c r="A13" s="58">
        <v>8</v>
      </c>
      <c r="B13" s="50">
        <v>12</v>
      </c>
      <c r="C13" s="14" t="s">
        <v>33</v>
      </c>
      <c r="D13" s="15" t="s">
        <v>37</v>
      </c>
      <c r="E13" s="20">
        <v>1.5</v>
      </c>
      <c r="F13" s="119">
        <v>-8</v>
      </c>
      <c r="G13" s="42">
        <v>64</v>
      </c>
      <c r="H13" s="120">
        <v>0.5333333333333333</v>
      </c>
      <c r="J13" s="17">
        <f t="shared" si="0"/>
        <v>-0.5</v>
      </c>
      <c r="K13" s="13">
        <f>COUNTIF(Прот5!C:C,B13)+COUNTIF(Прот5!J:J,B13)+COUNTIF(Прот5!P:P,B13)+COUNTIF(Прот5!W:W,B13)</f>
        <v>12</v>
      </c>
      <c r="M13" s="21"/>
    </row>
    <row r="14" spans="1:13" ht="12.75">
      <c r="A14" s="58" t="s">
        <v>741</v>
      </c>
      <c r="B14" s="50">
        <v>41</v>
      </c>
      <c r="C14" s="14" t="s">
        <v>27</v>
      </c>
      <c r="D14" s="15" t="s">
        <v>28</v>
      </c>
      <c r="E14" s="20">
        <v>-1.25</v>
      </c>
      <c r="F14" s="119">
        <v>-8</v>
      </c>
      <c r="G14" s="42">
        <v>49</v>
      </c>
      <c r="H14" s="120">
        <v>0.4083333333333333</v>
      </c>
      <c r="J14" s="17">
        <f t="shared" si="0"/>
        <v>-0.5</v>
      </c>
      <c r="K14" s="13">
        <f>COUNTIF(Прот5!C:C,B14)+COUNTIF(Прот5!J:J,B14)+COUNTIF(Прот5!P:P,B14)+COUNTIF(Прот5!W:W,B14)</f>
        <v>12</v>
      </c>
      <c r="M14" s="21"/>
    </row>
    <row r="15" spans="1:13" ht="12.75">
      <c r="A15" s="58">
        <v>10</v>
      </c>
      <c r="B15" s="50">
        <v>32</v>
      </c>
      <c r="C15" s="14" t="s">
        <v>45</v>
      </c>
      <c r="D15" s="15" t="s">
        <v>49</v>
      </c>
      <c r="E15" s="20">
        <v>4</v>
      </c>
      <c r="F15" s="119">
        <v>-38</v>
      </c>
      <c r="G15" s="42">
        <v>33</v>
      </c>
      <c r="H15" s="120">
        <v>0.275</v>
      </c>
      <c r="J15" s="17">
        <f t="shared" si="0"/>
        <v>-2.375</v>
      </c>
      <c r="K15" s="13">
        <f>COUNTIF(Прот5!C:C,B15)+COUNTIF(Прот5!J:J,B15)+COUNTIF(Прот5!P:P,B15)+COUNTIF(Прот5!W:W,B15)</f>
        <v>12</v>
      </c>
      <c r="M15" s="21"/>
    </row>
    <row r="16" spans="1:13" ht="12.75">
      <c r="A16" s="58" t="s">
        <v>741</v>
      </c>
      <c r="B16" s="50">
        <v>42</v>
      </c>
      <c r="C16" s="14" t="s">
        <v>31</v>
      </c>
      <c r="D16" s="15" t="s">
        <v>32</v>
      </c>
      <c r="E16" s="20">
        <v>-0.75</v>
      </c>
      <c r="F16" s="119">
        <v>-38</v>
      </c>
      <c r="G16" s="42">
        <v>46</v>
      </c>
      <c r="H16" s="120">
        <v>0.38333333333333336</v>
      </c>
      <c r="J16" s="17">
        <f t="shared" si="0"/>
        <v>-2.375</v>
      </c>
      <c r="K16" s="13">
        <f>COUNTIF(Прот5!C:C,B16)+COUNTIF(Прот5!J:J,B16)+COUNTIF(Прот5!P:P,B16)+COUNTIF(Прот5!W:W,B16)</f>
        <v>12</v>
      </c>
      <c r="M16" s="21"/>
    </row>
    <row r="17" spans="1:13" ht="12.75">
      <c r="A17" s="58">
        <v>12</v>
      </c>
      <c r="B17" s="50">
        <v>31</v>
      </c>
      <c r="C17" s="14" t="s">
        <v>44</v>
      </c>
      <c r="D17" s="15" t="s">
        <v>48</v>
      </c>
      <c r="E17" s="20">
        <v>5</v>
      </c>
      <c r="F17" s="119">
        <v>-58</v>
      </c>
      <c r="G17" s="42">
        <v>27</v>
      </c>
      <c r="H17" s="120">
        <v>0.225</v>
      </c>
      <c r="J17" s="17">
        <f t="shared" si="0"/>
        <v>-3.625</v>
      </c>
      <c r="K17" s="13">
        <f>COUNTIF(Прот5!C:C,B17)+COUNTIF(Прот5!J:J,B17)+COUNTIF(Прот5!P:P,B17)+COUNTIF(Прот5!W:W,B17)</f>
        <v>12</v>
      </c>
      <c r="M17" s="21"/>
    </row>
    <row r="19" spans="2:7" ht="12.75">
      <c r="B19" s="13"/>
      <c r="C19" s="13"/>
      <c r="D19" s="13"/>
      <c r="F19" s="43"/>
      <c r="G19" s="43"/>
    </row>
    <row r="20" spans="2:7" ht="12.75">
      <c r="B20" s="13"/>
      <c r="C20" s="13"/>
      <c r="D20" s="13"/>
      <c r="F20" s="43"/>
      <c r="G20" s="43"/>
    </row>
    <row r="21" spans="2:7" ht="12.75">
      <c r="B21" s="13"/>
      <c r="C21" s="13"/>
      <c r="D21" s="13"/>
      <c r="F21" s="43"/>
      <c r="G21" s="43"/>
    </row>
    <row r="22" spans="2:7" ht="12.75">
      <c r="B22" s="13"/>
      <c r="C22" s="13"/>
      <c r="D22" s="13"/>
      <c r="F22" s="43"/>
      <c r="G22" s="4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49"/>
  <sheetViews>
    <sheetView showGridLines="0" showZeros="0" zoomScalePageLayoutView="0" workbookViewId="0" topLeftCell="A1">
      <selection activeCell="A1" sqref="A1:IV16384"/>
    </sheetView>
  </sheetViews>
  <sheetFormatPr defaultColWidth="5.00390625" defaultRowHeight="12"/>
  <cols>
    <col min="1" max="1" width="5.75390625" style="24" customWidth="1"/>
    <col min="2" max="2" width="5.25390625" style="24" customWidth="1"/>
    <col min="3" max="3" width="3.625" style="32" bestFit="1" customWidth="1"/>
    <col min="4" max="4" width="6.375" style="24" customWidth="1"/>
    <col min="5" max="5" width="3.25390625" style="24" customWidth="1"/>
    <col min="6" max="6" width="3.875" style="24" customWidth="1"/>
    <col min="7" max="7" width="3.75390625" style="24" customWidth="1"/>
    <col min="8" max="9" width="6.25390625" style="24" customWidth="1"/>
    <col min="10" max="10" width="3.625" style="32" bestFit="1" customWidth="1"/>
    <col min="11" max="11" width="5.125" style="24" customWidth="1"/>
    <col min="12" max="12" width="6.00390625" style="24" bestFit="1" customWidth="1"/>
    <col min="13" max="13" width="0.74609375" style="30" customWidth="1"/>
    <col min="14" max="14" width="5.75390625" style="24" customWidth="1"/>
    <col min="15" max="15" width="5.25390625" style="24" customWidth="1"/>
    <col min="16" max="16" width="3.625" style="32" bestFit="1" customWidth="1"/>
    <col min="17" max="17" width="5.75390625" style="24" customWidth="1"/>
    <col min="18" max="18" width="3.25390625" style="24" customWidth="1"/>
    <col min="19" max="19" width="3.875" style="24" customWidth="1"/>
    <col min="20" max="20" width="3.75390625" style="24" customWidth="1"/>
    <col min="21" max="21" width="7.00390625" style="24" customWidth="1"/>
    <col min="22" max="22" width="5.75390625" style="24" customWidth="1"/>
    <col min="23" max="23" width="3.625" style="32" bestFit="1" customWidth="1"/>
    <col min="24" max="24" width="5.25390625" style="24" customWidth="1"/>
    <col min="25" max="25" width="6.00390625" style="24" bestFit="1" customWidth="1"/>
    <col min="26" max="16384" width="5.00390625" style="24" customWidth="1"/>
  </cols>
  <sheetData>
    <row r="1" spans="1:25" ht="25.5" customHeight="1">
      <c r="A1" s="122"/>
      <c r="B1" s="123" t="s">
        <v>53</v>
      </c>
      <c r="C1" s="124"/>
      <c r="D1" s="123"/>
      <c r="E1" s="125" t="s">
        <v>54</v>
      </c>
      <c r="F1" s="125"/>
      <c r="G1" s="126"/>
      <c r="H1" s="127" t="s">
        <v>55</v>
      </c>
      <c r="I1" s="127"/>
      <c r="J1" s="128" t="s">
        <v>56</v>
      </c>
      <c r="K1" s="128"/>
      <c r="L1" s="22"/>
      <c r="M1" s="23">
        <v>150</v>
      </c>
      <c r="N1" s="122"/>
      <c r="O1" s="123" t="s">
        <v>53</v>
      </c>
      <c r="P1" s="124"/>
      <c r="Q1" s="123"/>
      <c r="R1" s="125" t="s">
        <v>57</v>
      </c>
      <c r="S1" s="125"/>
      <c r="T1" s="126"/>
      <c r="U1" s="127" t="s">
        <v>55</v>
      </c>
      <c r="V1" s="127"/>
      <c r="W1" s="128" t="s">
        <v>58</v>
      </c>
      <c r="X1" s="128"/>
      <c r="Y1" s="22"/>
    </row>
    <row r="2" spans="1:25" ht="12.75">
      <c r="A2" s="129"/>
      <c r="B2" s="129"/>
      <c r="C2" s="130"/>
      <c r="D2" s="131"/>
      <c r="E2" s="131"/>
      <c r="F2" s="131"/>
      <c r="G2" s="131"/>
      <c r="H2" s="132" t="s">
        <v>59</v>
      </c>
      <c r="I2" s="132"/>
      <c r="J2" s="128" t="s">
        <v>60</v>
      </c>
      <c r="K2" s="128"/>
      <c r="L2" s="22"/>
      <c r="M2" s="23">
        <v>150</v>
      </c>
      <c r="N2" s="129"/>
      <c r="O2" s="129"/>
      <c r="P2" s="130"/>
      <c r="Q2" s="131"/>
      <c r="R2" s="131"/>
      <c r="S2" s="131"/>
      <c r="T2" s="131"/>
      <c r="U2" s="132" t="s">
        <v>59</v>
      </c>
      <c r="V2" s="132"/>
      <c r="W2" s="128" t="s">
        <v>61</v>
      </c>
      <c r="X2" s="128"/>
      <c r="Y2" s="22"/>
    </row>
    <row r="3" spans="1:25" ht="4.5" customHeight="1">
      <c r="A3" s="133"/>
      <c r="B3" s="134"/>
      <c r="C3" s="135"/>
      <c r="D3" s="136"/>
      <c r="E3" s="137"/>
      <c r="F3" s="137"/>
      <c r="G3" s="138"/>
      <c r="H3" s="139"/>
      <c r="I3" s="139"/>
      <c r="J3" s="135"/>
      <c r="K3" s="134"/>
      <c r="L3" s="140"/>
      <c r="M3" s="23"/>
      <c r="N3" s="133"/>
      <c r="O3" s="134"/>
      <c r="P3" s="135"/>
      <c r="Q3" s="136"/>
      <c r="R3" s="137"/>
      <c r="S3" s="137"/>
      <c r="T3" s="138"/>
      <c r="U3" s="139"/>
      <c r="V3" s="139"/>
      <c r="W3" s="141"/>
      <c r="X3" s="139"/>
      <c r="Y3" s="140"/>
    </row>
    <row r="4" spans="1:25" s="26" customFormat="1" ht="12.75" customHeight="1">
      <c r="A4" s="142" t="s">
        <v>62</v>
      </c>
      <c r="B4" s="143"/>
      <c r="C4" s="144"/>
      <c r="D4" s="145"/>
      <c r="E4" s="25" t="s">
        <v>63</v>
      </c>
      <c r="F4" s="146" t="s">
        <v>64</v>
      </c>
      <c r="H4" s="147"/>
      <c r="I4" s="148"/>
      <c r="J4" s="28"/>
      <c r="K4" s="60"/>
      <c r="L4" s="61"/>
      <c r="M4" s="149"/>
      <c r="N4" s="142" t="str">
        <f>$A$4</f>
        <v>1 тур</v>
      </c>
      <c r="O4" s="143"/>
      <c r="P4" s="144"/>
      <c r="Q4" s="145"/>
      <c r="R4" s="25" t="s">
        <v>63</v>
      </c>
      <c r="S4" s="146" t="s">
        <v>65</v>
      </c>
      <c r="U4" s="147"/>
      <c r="V4" s="148"/>
      <c r="W4" s="28"/>
      <c r="X4" s="60"/>
      <c r="Y4" s="61"/>
    </row>
    <row r="5" spans="1:25" s="26" customFormat="1" ht="12.75" customHeight="1">
      <c r="A5" s="150"/>
      <c r="B5" s="143"/>
      <c r="C5" s="144"/>
      <c r="D5" s="145"/>
      <c r="E5" s="27" t="s">
        <v>66</v>
      </c>
      <c r="F5" s="146" t="s">
        <v>67</v>
      </c>
      <c r="H5" s="151"/>
      <c r="I5" s="148"/>
      <c r="J5" s="29"/>
      <c r="K5" s="6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12.1</v>
      </c>
      <c r="L5" s="63"/>
      <c r="M5" s="149"/>
      <c r="N5" s="150"/>
      <c r="O5" s="143"/>
      <c r="P5" s="144"/>
      <c r="Q5" s="145"/>
      <c r="R5" s="27" t="s">
        <v>66</v>
      </c>
      <c r="S5" s="146" t="s">
        <v>68</v>
      </c>
      <c r="U5" s="151"/>
      <c r="V5" s="148"/>
      <c r="W5" s="29"/>
      <c r="X5" s="62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11.1</v>
      </c>
      <c r="Y5" s="63"/>
    </row>
    <row r="6" spans="1:25" s="26" customFormat="1" ht="12.75" customHeight="1">
      <c r="A6" s="150"/>
      <c r="B6" s="143"/>
      <c r="C6" s="144"/>
      <c r="D6" s="145"/>
      <c r="E6" s="27" t="s">
        <v>69</v>
      </c>
      <c r="F6" s="146" t="s">
        <v>70</v>
      </c>
      <c r="H6" s="147"/>
      <c r="I6" s="148"/>
      <c r="J6" s="64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62" t="str">
        <f>IF(K5="","","+")</f>
        <v>+</v>
      </c>
      <c r="L6" s="65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49"/>
      <c r="N6" s="150"/>
      <c r="O6" s="143"/>
      <c r="P6" s="144"/>
      <c r="Q6" s="145"/>
      <c r="R6" s="27" t="s">
        <v>69</v>
      </c>
      <c r="S6" s="146" t="s">
        <v>71</v>
      </c>
      <c r="U6" s="147"/>
      <c r="V6" s="148"/>
      <c r="W6" s="64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2.1</v>
      </c>
      <c r="X6" s="62" t="str">
        <f>IF(X5="","","+")</f>
        <v>+</v>
      </c>
      <c r="Y6" s="65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18.1</v>
      </c>
    </row>
    <row r="7" spans="1:25" s="26" customFormat="1" ht="12.75" customHeight="1">
      <c r="A7" s="150"/>
      <c r="B7" s="143"/>
      <c r="C7" s="144"/>
      <c r="D7" s="145"/>
      <c r="E7" s="25" t="s">
        <v>72</v>
      </c>
      <c r="F7" s="146" t="s">
        <v>73</v>
      </c>
      <c r="H7" s="147"/>
      <c r="I7" s="148"/>
      <c r="J7" s="29"/>
      <c r="K7" s="62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63"/>
      <c r="M7" s="149"/>
      <c r="N7" s="150"/>
      <c r="O7" s="143"/>
      <c r="P7" s="144"/>
      <c r="Q7" s="145"/>
      <c r="R7" s="25" t="s">
        <v>72</v>
      </c>
      <c r="S7" s="146" t="s">
        <v>74</v>
      </c>
      <c r="U7" s="147"/>
      <c r="V7" s="148"/>
      <c r="W7" s="29"/>
      <c r="X7" s="62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9.1</v>
      </c>
      <c r="Y7" s="63"/>
    </row>
    <row r="8" spans="1:25" s="26" customFormat="1" ht="12.75" customHeight="1">
      <c r="A8" s="66" t="s">
        <v>63</v>
      </c>
      <c r="B8" s="152" t="s">
        <v>75</v>
      </c>
      <c r="C8" s="144"/>
      <c r="D8" s="145"/>
      <c r="E8" s="153"/>
      <c r="F8" s="153"/>
      <c r="G8" s="25" t="s">
        <v>63</v>
      </c>
      <c r="H8" s="146" t="s">
        <v>76</v>
      </c>
      <c r="J8" s="147"/>
      <c r="K8" s="151"/>
      <c r="L8" s="154"/>
      <c r="M8" s="149"/>
      <c r="N8" s="66" t="s">
        <v>63</v>
      </c>
      <c r="O8" s="152" t="s">
        <v>77</v>
      </c>
      <c r="P8" s="144"/>
      <c r="Q8" s="145"/>
      <c r="R8" s="153"/>
      <c r="S8" s="153"/>
      <c r="T8" s="25" t="s">
        <v>63</v>
      </c>
      <c r="U8" s="146" t="s">
        <v>78</v>
      </c>
      <c r="W8" s="147"/>
      <c r="X8" s="151"/>
      <c r="Y8" s="154"/>
    </row>
    <row r="9" spans="1:25" s="26" customFormat="1" ht="12.75" customHeight="1">
      <c r="A9" s="67" t="s">
        <v>66</v>
      </c>
      <c r="B9" s="152" t="s">
        <v>79</v>
      </c>
      <c r="C9" s="155"/>
      <c r="D9" s="145"/>
      <c r="E9" s="153"/>
      <c r="F9" s="153"/>
      <c r="G9" s="27" t="s">
        <v>66</v>
      </c>
      <c r="H9" s="146" t="s">
        <v>80</v>
      </c>
      <c r="J9" s="147"/>
      <c r="K9" s="151"/>
      <c r="L9" s="154"/>
      <c r="M9" s="149"/>
      <c r="N9" s="67" t="s">
        <v>66</v>
      </c>
      <c r="O9" s="152" t="s">
        <v>81</v>
      </c>
      <c r="P9" s="155"/>
      <c r="Q9" s="145"/>
      <c r="R9" s="153"/>
      <c r="S9" s="153"/>
      <c r="T9" s="27" t="s">
        <v>66</v>
      </c>
      <c r="U9" s="146" t="s">
        <v>82</v>
      </c>
      <c r="W9" s="147"/>
      <c r="X9" s="151"/>
      <c r="Y9" s="154"/>
    </row>
    <row r="10" spans="1:25" s="26" customFormat="1" ht="12.75" customHeight="1">
      <c r="A10" s="67" t="s">
        <v>69</v>
      </c>
      <c r="B10" s="152" t="s">
        <v>83</v>
      </c>
      <c r="C10" s="144"/>
      <c r="D10" s="145"/>
      <c r="E10" s="153"/>
      <c r="F10" s="153"/>
      <c r="G10" s="27" t="s">
        <v>69</v>
      </c>
      <c r="H10" s="146" t="s">
        <v>84</v>
      </c>
      <c r="J10" s="147"/>
      <c r="K10" s="147"/>
      <c r="L10" s="154"/>
      <c r="M10" s="149"/>
      <c r="N10" s="67" t="s">
        <v>69</v>
      </c>
      <c r="O10" s="156" t="s">
        <v>85</v>
      </c>
      <c r="P10" s="144"/>
      <c r="Q10" s="145"/>
      <c r="R10" s="153"/>
      <c r="S10" s="153"/>
      <c r="T10" s="27" t="s">
        <v>69</v>
      </c>
      <c r="U10" s="146" t="s">
        <v>86</v>
      </c>
      <c r="W10" s="147"/>
      <c r="X10" s="147"/>
      <c r="Y10" s="154"/>
    </row>
    <row r="11" spans="1:25" s="26" customFormat="1" ht="12.75" customHeight="1">
      <c r="A11" s="66" t="s">
        <v>72</v>
      </c>
      <c r="B11" s="152" t="s">
        <v>87</v>
      </c>
      <c r="C11" s="155"/>
      <c r="D11" s="145"/>
      <c r="E11" s="153"/>
      <c r="F11" s="153"/>
      <c r="G11" s="25" t="s">
        <v>72</v>
      </c>
      <c r="H11" s="146" t="s">
        <v>88</v>
      </c>
      <c r="J11" s="147"/>
      <c r="K11" s="68" t="s">
        <v>89</v>
      </c>
      <c r="L11" s="154"/>
      <c r="M11" s="149"/>
      <c r="N11" s="66" t="s">
        <v>72</v>
      </c>
      <c r="O11" s="156" t="s">
        <v>90</v>
      </c>
      <c r="P11" s="155"/>
      <c r="Q11" s="145"/>
      <c r="R11" s="153"/>
      <c r="S11" s="153"/>
      <c r="T11" s="25" t="s">
        <v>72</v>
      </c>
      <c r="U11" s="146" t="s">
        <v>91</v>
      </c>
      <c r="W11" s="147"/>
      <c r="X11" s="68" t="s">
        <v>89</v>
      </c>
      <c r="Y11" s="154"/>
    </row>
    <row r="12" spans="1:25" s="26" customFormat="1" ht="12.75" customHeight="1">
      <c r="A12" s="157"/>
      <c r="B12" s="155"/>
      <c r="C12" s="155"/>
      <c r="D12" s="145"/>
      <c r="E12" s="25" t="s">
        <v>63</v>
      </c>
      <c r="F12" s="146" t="s">
        <v>92</v>
      </c>
      <c r="H12" s="147"/>
      <c r="I12" s="158"/>
      <c r="J12" s="69" t="s">
        <v>93</v>
      </c>
      <c r="K12" s="159" t="s">
        <v>94</v>
      </c>
      <c r="L12" s="154"/>
      <c r="M12" s="149"/>
      <c r="N12" s="157"/>
      <c r="O12" s="155"/>
      <c r="P12" s="155"/>
      <c r="Q12" s="145"/>
      <c r="R12" s="25" t="s">
        <v>63</v>
      </c>
      <c r="S12" s="146" t="s">
        <v>95</v>
      </c>
      <c r="U12" s="147"/>
      <c r="V12" s="158"/>
      <c r="W12" s="69" t="s">
        <v>93</v>
      </c>
      <c r="X12" s="159" t="s">
        <v>96</v>
      </c>
      <c r="Y12" s="154"/>
    </row>
    <row r="13" spans="1:25" s="26" customFormat="1" ht="12.75" customHeight="1">
      <c r="A13" s="150"/>
      <c r="B13" s="70" t="s">
        <v>97</v>
      </c>
      <c r="C13" s="144"/>
      <c r="D13" s="145"/>
      <c r="E13" s="27" t="s">
        <v>66</v>
      </c>
      <c r="F13" s="146" t="s">
        <v>98</v>
      </c>
      <c r="H13" s="147"/>
      <c r="I13" s="148"/>
      <c r="J13" s="69" t="s">
        <v>7</v>
      </c>
      <c r="K13" s="160" t="s">
        <v>94</v>
      </c>
      <c r="L13" s="154"/>
      <c r="M13" s="149"/>
      <c r="N13" s="150"/>
      <c r="O13" s="70" t="s">
        <v>97</v>
      </c>
      <c r="P13" s="144"/>
      <c r="Q13" s="145"/>
      <c r="R13" s="27" t="s">
        <v>66</v>
      </c>
      <c r="S13" s="146" t="s">
        <v>99</v>
      </c>
      <c r="U13" s="147"/>
      <c r="V13" s="148"/>
      <c r="W13" s="69" t="s">
        <v>7</v>
      </c>
      <c r="X13" s="160" t="s">
        <v>100</v>
      </c>
      <c r="Y13" s="154"/>
    </row>
    <row r="14" spans="1:25" s="26" customFormat="1" ht="12.75" customHeight="1">
      <c r="A14" s="150"/>
      <c r="B14" s="70" t="s">
        <v>101</v>
      </c>
      <c r="C14" s="144"/>
      <c r="D14" s="145"/>
      <c r="E14" s="27" t="s">
        <v>69</v>
      </c>
      <c r="F14" s="161" t="s">
        <v>102</v>
      </c>
      <c r="H14" s="151"/>
      <c r="I14" s="148"/>
      <c r="J14" s="69" t="s">
        <v>103</v>
      </c>
      <c r="K14" s="160" t="s">
        <v>104</v>
      </c>
      <c r="L14" s="154"/>
      <c r="M14" s="149"/>
      <c r="N14" s="150"/>
      <c r="O14" s="70" t="s">
        <v>105</v>
      </c>
      <c r="P14" s="144"/>
      <c r="Q14" s="145"/>
      <c r="R14" s="27" t="s">
        <v>69</v>
      </c>
      <c r="S14" s="146" t="s">
        <v>106</v>
      </c>
      <c r="U14" s="151"/>
      <c r="V14" s="148"/>
      <c r="W14" s="69" t="s">
        <v>103</v>
      </c>
      <c r="X14" s="160" t="s">
        <v>107</v>
      </c>
      <c r="Y14" s="154"/>
    </row>
    <row r="15" spans="1:25" s="26" customFormat="1" ht="12.75" customHeight="1">
      <c r="A15" s="162"/>
      <c r="B15" s="163"/>
      <c r="C15" s="163"/>
      <c r="D15" s="145"/>
      <c r="E15" s="25" t="s">
        <v>72</v>
      </c>
      <c r="F15" s="146" t="s">
        <v>108</v>
      </c>
      <c r="H15" s="163"/>
      <c r="I15" s="163"/>
      <c r="J15" s="71" t="s">
        <v>109</v>
      </c>
      <c r="K15" s="160" t="s">
        <v>104</v>
      </c>
      <c r="L15" s="164"/>
      <c r="M15" s="165"/>
      <c r="N15" s="162"/>
      <c r="O15" s="163"/>
      <c r="P15" s="163"/>
      <c r="Q15" s="145"/>
      <c r="R15" s="25" t="s">
        <v>72</v>
      </c>
      <c r="S15" s="146" t="s">
        <v>110</v>
      </c>
      <c r="U15" s="163"/>
      <c r="V15" s="163"/>
      <c r="W15" s="71" t="s">
        <v>109</v>
      </c>
      <c r="X15" s="160" t="s">
        <v>107</v>
      </c>
      <c r="Y15" s="164"/>
    </row>
    <row r="16" spans="1:25" ht="4.5" customHeight="1">
      <c r="A16" s="72"/>
      <c r="B16" s="73"/>
      <c r="C16" s="74"/>
      <c r="D16" s="75"/>
      <c r="E16" s="76"/>
      <c r="F16" s="76"/>
      <c r="G16" s="77"/>
      <c r="H16" s="78"/>
      <c r="I16" s="78"/>
      <c r="J16" s="74"/>
      <c r="K16" s="73"/>
      <c r="L16" s="79"/>
      <c r="N16" s="72"/>
      <c r="O16" s="73"/>
      <c r="P16" s="74"/>
      <c r="Q16" s="75"/>
      <c r="R16" s="76"/>
      <c r="S16" s="76"/>
      <c r="T16" s="77"/>
      <c r="U16" s="78"/>
      <c r="V16" s="78"/>
      <c r="W16" s="74"/>
      <c r="X16" s="73"/>
      <c r="Y16" s="79"/>
    </row>
    <row r="17" spans="1:25" ht="12.75" customHeight="1">
      <c r="A17" s="80"/>
      <c r="B17" s="80" t="s">
        <v>111</v>
      </c>
      <c r="C17" s="81"/>
      <c r="D17" s="82" t="s">
        <v>112</v>
      </c>
      <c r="E17" s="82" t="s">
        <v>113</v>
      </c>
      <c r="F17" s="83" t="s">
        <v>114</v>
      </c>
      <c r="G17" s="82" t="s">
        <v>115</v>
      </c>
      <c r="H17" s="84" t="s">
        <v>116</v>
      </c>
      <c r="I17" s="85"/>
      <c r="J17" s="81" t="s">
        <v>117</v>
      </c>
      <c r="K17" s="82" t="s">
        <v>111</v>
      </c>
      <c r="L17" s="80" t="s">
        <v>118</v>
      </c>
      <c r="M17" s="23">
        <v>150</v>
      </c>
      <c r="N17" s="80"/>
      <c r="O17" s="80" t="s">
        <v>111</v>
      </c>
      <c r="P17" s="81"/>
      <c r="Q17" s="82" t="s">
        <v>112</v>
      </c>
      <c r="R17" s="82" t="s">
        <v>113</v>
      </c>
      <c r="S17" s="83" t="s">
        <v>114</v>
      </c>
      <c r="T17" s="82" t="s">
        <v>115</v>
      </c>
      <c r="U17" s="84" t="s">
        <v>116</v>
      </c>
      <c r="V17" s="85"/>
      <c r="W17" s="81" t="s">
        <v>117</v>
      </c>
      <c r="X17" s="82" t="s">
        <v>111</v>
      </c>
      <c r="Y17" s="80" t="s">
        <v>118</v>
      </c>
    </row>
    <row r="18" spans="1:25" ht="12.75">
      <c r="A18" s="86" t="s">
        <v>118</v>
      </c>
      <c r="B18" s="87" t="s">
        <v>119</v>
      </c>
      <c r="C18" s="88" t="s">
        <v>120</v>
      </c>
      <c r="D18" s="89" t="s">
        <v>121</v>
      </c>
      <c r="E18" s="89" t="s">
        <v>122</v>
      </c>
      <c r="F18" s="89"/>
      <c r="G18" s="89"/>
      <c r="H18" s="90" t="s">
        <v>120</v>
      </c>
      <c r="I18" s="90" t="s">
        <v>117</v>
      </c>
      <c r="J18" s="91"/>
      <c r="K18" s="86" t="s">
        <v>119</v>
      </c>
      <c r="L18" s="86"/>
      <c r="M18" s="23">
        <v>150</v>
      </c>
      <c r="N18" s="86" t="s">
        <v>118</v>
      </c>
      <c r="O18" s="86" t="s">
        <v>119</v>
      </c>
      <c r="P18" s="91" t="s">
        <v>120</v>
      </c>
      <c r="Q18" s="92" t="s">
        <v>121</v>
      </c>
      <c r="R18" s="92" t="s">
        <v>122</v>
      </c>
      <c r="S18" s="92"/>
      <c r="T18" s="92"/>
      <c r="U18" s="90" t="s">
        <v>120</v>
      </c>
      <c r="V18" s="90" t="s">
        <v>117</v>
      </c>
      <c r="W18" s="91"/>
      <c r="X18" s="86" t="s">
        <v>119</v>
      </c>
      <c r="Y18" s="86"/>
    </row>
    <row r="19" spans="1:25" ht="16.5" customHeight="1">
      <c r="A19" s="93">
        <v>5</v>
      </c>
      <c r="B19" s="94">
        <v>8</v>
      </c>
      <c r="C19" s="95">
        <v>12</v>
      </c>
      <c r="D19" s="96" t="s">
        <v>123</v>
      </c>
      <c r="E19" s="97" t="s">
        <v>7</v>
      </c>
      <c r="F19" s="98" t="s">
        <v>124</v>
      </c>
      <c r="G19" s="99">
        <v>10</v>
      </c>
      <c r="H19" s="100">
        <v>430</v>
      </c>
      <c r="I19" s="100"/>
      <c r="J19" s="101">
        <v>62</v>
      </c>
      <c r="K19" s="102">
        <v>2</v>
      </c>
      <c r="L19" s="93">
        <v>-5</v>
      </c>
      <c r="M19" s="23"/>
      <c r="N19" s="93">
        <v>-10</v>
      </c>
      <c r="O19" s="94">
        <v>0</v>
      </c>
      <c r="P19" s="95">
        <v>12</v>
      </c>
      <c r="Q19" s="103" t="s">
        <v>125</v>
      </c>
      <c r="R19" s="97" t="s">
        <v>93</v>
      </c>
      <c r="S19" s="107" t="s">
        <v>124</v>
      </c>
      <c r="T19" s="105">
        <v>4</v>
      </c>
      <c r="U19" s="100"/>
      <c r="V19" s="100">
        <v>400</v>
      </c>
      <c r="W19" s="101">
        <v>62</v>
      </c>
      <c r="X19" s="106">
        <v>10</v>
      </c>
      <c r="Y19" s="93">
        <v>10</v>
      </c>
    </row>
    <row r="20" spans="1:25" ht="16.5" customHeight="1">
      <c r="A20" s="93">
        <v>-3</v>
      </c>
      <c r="B20" s="94">
        <v>0</v>
      </c>
      <c r="C20" s="95">
        <v>32</v>
      </c>
      <c r="D20" s="96" t="s">
        <v>126</v>
      </c>
      <c r="E20" s="97" t="s">
        <v>93</v>
      </c>
      <c r="F20" s="97" t="s">
        <v>127</v>
      </c>
      <c r="G20" s="99">
        <v>9</v>
      </c>
      <c r="H20" s="100">
        <v>110</v>
      </c>
      <c r="I20" s="100"/>
      <c r="J20" s="101">
        <v>42</v>
      </c>
      <c r="K20" s="102">
        <v>10</v>
      </c>
      <c r="L20" s="93">
        <v>3</v>
      </c>
      <c r="M20" s="23"/>
      <c r="N20" s="93">
        <v>2</v>
      </c>
      <c r="O20" s="94">
        <v>6</v>
      </c>
      <c r="P20" s="95">
        <v>52</v>
      </c>
      <c r="Q20" s="96" t="s">
        <v>128</v>
      </c>
      <c r="R20" s="97" t="s">
        <v>103</v>
      </c>
      <c r="S20" s="104" t="s">
        <v>129</v>
      </c>
      <c r="T20" s="105">
        <v>5</v>
      </c>
      <c r="U20" s="100">
        <v>100</v>
      </c>
      <c r="V20" s="100"/>
      <c r="W20" s="101">
        <v>22</v>
      </c>
      <c r="X20" s="106">
        <v>4</v>
      </c>
      <c r="Y20" s="93">
        <v>-2</v>
      </c>
    </row>
    <row r="21" spans="1:25" ht="16.5" customHeight="1">
      <c r="A21" s="93">
        <v>6</v>
      </c>
      <c r="B21" s="94">
        <v>10</v>
      </c>
      <c r="C21" s="108">
        <v>41</v>
      </c>
      <c r="D21" s="96" t="s">
        <v>123</v>
      </c>
      <c r="E21" s="109" t="s">
        <v>93</v>
      </c>
      <c r="F21" s="109" t="s">
        <v>130</v>
      </c>
      <c r="G21" s="111">
        <v>11</v>
      </c>
      <c r="H21" s="112">
        <v>460</v>
      </c>
      <c r="I21" s="112"/>
      <c r="J21" s="113">
        <v>31</v>
      </c>
      <c r="K21" s="114">
        <v>0</v>
      </c>
      <c r="L21" s="115">
        <v>-6</v>
      </c>
      <c r="M21" s="31"/>
      <c r="N21" s="115">
        <v>-5</v>
      </c>
      <c r="O21" s="116">
        <v>2</v>
      </c>
      <c r="P21" s="95">
        <v>32</v>
      </c>
      <c r="Q21" s="103" t="s">
        <v>131</v>
      </c>
      <c r="R21" s="97" t="s">
        <v>109</v>
      </c>
      <c r="S21" s="104" t="s">
        <v>132</v>
      </c>
      <c r="T21" s="105">
        <v>9</v>
      </c>
      <c r="U21" s="100"/>
      <c r="V21" s="100">
        <v>140</v>
      </c>
      <c r="W21" s="101">
        <v>42</v>
      </c>
      <c r="X21" s="106">
        <v>8</v>
      </c>
      <c r="Y21" s="115">
        <v>5</v>
      </c>
    </row>
    <row r="22" spans="1:25" ht="16.5" customHeight="1">
      <c r="A22" s="93">
        <v>-2</v>
      </c>
      <c r="B22" s="94">
        <v>4</v>
      </c>
      <c r="C22" s="95">
        <v>52</v>
      </c>
      <c r="D22" s="103" t="s">
        <v>126</v>
      </c>
      <c r="E22" s="109" t="s">
        <v>93</v>
      </c>
      <c r="F22" s="109" t="s">
        <v>127</v>
      </c>
      <c r="G22" s="99">
        <v>11</v>
      </c>
      <c r="H22" s="100">
        <v>150</v>
      </c>
      <c r="I22" s="100"/>
      <c r="J22" s="101">
        <v>22</v>
      </c>
      <c r="K22" s="102">
        <v>6</v>
      </c>
      <c r="L22" s="93">
        <v>2</v>
      </c>
      <c r="M22" s="23"/>
      <c r="N22" s="93">
        <v>13</v>
      </c>
      <c r="O22" s="94">
        <v>10</v>
      </c>
      <c r="P22" s="95">
        <v>41</v>
      </c>
      <c r="Q22" s="103" t="s">
        <v>133</v>
      </c>
      <c r="R22" s="109" t="s">
        <v>103</v>
      </c>
      <c r="S22" s="117" t="s">
        <v>134</v>
      </c>
      <c r="T22" s="105">
        <v>5</v>
      </c>
      <c r="U22" s="100">
        <v>800</v>
      </c>
      <c r="V22" s="100"/>
      <c r="W22" s="101">
        <v>31</v>
      </c>
      <c r="X22" s="106">
        <v>0</v>
      </c>
      <c r="Y22" s="93">
        <v>-13</v>
      </c>
    </row>
    <row r="23" spans="1:25" ht="16.5" customHeight="1">
      <c r="A23" s="93">
        <v>-2</v>
      </c>
      <c r="B23" s="94">
        <v>4</v>
      </c>
      <c r="C23" s="95">
        <v>61</v>
      </c>
      <c r="D23" s="96" t="s">
        <v>125</v>
      </c>
      <c r="E23" s="97" t="s">
        <v>93</v>
      </c>
      <c r="F23" s="97" t="s">
        <v>127</v>
      </c>
      <c r="G23" s="99">
        <v>9</v>
      </c>
      <c r="H23" s="100">
        <v>150</v>
      </c>
      <c r="I23" s="100"/>
      <c r="J23" s="101">
        <v>11</v>
      </c>
      <c r="K23" s="102">
        <v>6</v>
      </c>
      <c r="L23" s="93">
        <v>2</v>
      </c>
      <c r="M23" s="23"/>
      <c r="N23" s="93">
        <v>0</v>
      </c>
      <c r="O23" s="94">
        <v>4</v>
      </c>
      <c r="P23" s="95">
        <v>21</v>
      </c>
      <c r="Q23" s="96" t="s">
        <v>128</v>
      </c>
      <c r="R23" s="97" t="s">
        <v>103</v>
      </c>
      <c r="S23" s="104" t="s">
        <v>134</v>
      </c>
      <c r="T23" s="105">
        <v>6</v>
      </c>
      <c r="U23" s="100">
        <v>50</v>
      </c>
      <c r="V23" s="100"/>
      <c r="W23" s="101">
        <v>51</v>
      </c>
      <c r="X23" s="106">
        <v>6</v>
      </c>
      <c r="Y23" s="93">
        <v>0</v>
      </c>
    </row>
    <row r="24" spans="1:25" ht="16.5" customHeight="1">
      <c r="A24" s="93">
        <v>-2</v>
      </c>
      <c r="B24" s="94">
        <v>4</v>
      </c>
      <c r="C24" s="95">
        <v>21</v>
      </c>
      <c r="D24" s="96" t="s">
        <v>125</v>
      </c>
      <c r="E24" s="97" t="s">
        <v>93</v>
      </c>
      <c r="F24" s="97" t="s">
        <v>127</v>
      </c>
      <c r="G24" s="99">
        <v>9</v>
      </c>
      <c r="H24" s="100">
        <v>150</v>
      </c>
      <c r="I24" s="100"/>
      <c r="J24" s="101">
        <v>51</v>
      </c>
      <c r="K24" s="102">
        <v>6</v>
      </c>
      <c r="L24" s="93">
        <v>2</v>
      </c>
      <c r="M24" s="23"/>
      <c r="N24" s="93">
        <v>3</v>
      </c>
      <c r="O24" s="94">
        <v>8</v>
      </c>
      <c r="P24" s="95">
        <v>61</v>
      </c>
      <c r="Q24" s="103" t="s">
        <v>135</v>
      </c>
      <c r="R24" s="97" t="s">
        <v>7</v>
      </c>
      <c r="S24" s="107" t="s">
        <v>136</v>
      </c>
      <c r="T24" s="105">
        <v>9</v>
      </c>
      <c r="U24" s="100">
        <v>140</v>
      </c>
      <c r="V24" s="100"/>
      <c r="W24" s="101">
        <v>11</v>
      </c>
      <c r="X24" s="106">
        <v>2</v>
      </c>
      <c r="Y24" s="93">
        <v>-3</v>
      </c>
    </row>
    <row r="25" spans="1:25" s="26" customFormat="1" ht="30" customHeight="1">
      <c r="A25" s="24"/>
      <c r="B25" s="24"/>
      <c r="C25" s="32"/>
      <c r="D25" s="24"/>
      <c r="E25" s="24"/>
      <c r="F25" s="24"/>
      <c r="G25" s="24"/>
      <c r="H25" s="24"/>
      <c r="I25" s="24"/>
      <c r="J25" s="32"/>
      <c r="K25" s="24"/>
      <c r="L25" s="22"/>
      <c r="M25" s="30"/>
      <c r="N25" s="24"/>
      <c r="O25" s="24"/>
      <c r="P25" s="32"/>
      <c r="Q25" s="24"/>
      <c r="R25" s="24"/>
      <c r="S25" s="24"/>
      <c r="T25" s="24"/>
      <c r="U25" s="24"/>
      <c r="V25" s="24"/>
      <c r="W25" s="32"/>
      <c r="X25" s="24"/>
      <c r="Y25" s="22"/>
    </row>
    <row r="26" spans="1:25" s="26" customFormat="1" ht="15">
      <c r="A26" s="122"/>
      <c r="B26" s="123" t="s">
        <v>53</v>
      </c>
      <c r="C26" s="124"/>
      <c r="D26" s="123"/>
      <c r="E26" s="125" t="s">
        <v>137</v>
      </c>
      <c r="F26" s="125"/>
      <c r="G26" s="126"/>
      <c r="H26" s="127" t="s">
        <v>55</v>
      </c>
      <c r="I26" s="127"/>
      <c r="J26" s="128" t="s">
        <v>138</v>
      </c>
      <c r="K26" s="128"/>
      <c r="L26" s="22"/>
      <c r="M26" s="23">
        <v>150</v>
      </c>
      <c r="N26" s="122"/>
      <c r="O26" s="123" t="s">
        <v>53</v>
      </c>
      <c r="P26" s="124"/>
      <c r="Q26" s="123"/>
      <c r="R26" s="125" t="s">
        <v>139</v>
      </c>
      <c r="S26" s="125"/>
      <c r="T26" s="126"/>
      <c r="U26" s="127" t="s">
        <v>55</v>
      </c>
      <c r="V26" s="127"/>
      <c r="W26" s="128" t="s">
        <v>140</v>
      </c>
      <c r="X26" s="128"/>
      <c r="Y26" s="22"/>
    </row>
    <row r="27" spans="1:25" s="26" customFormat="1" ht="12.75">
      <c r="A27" s="129"/>
      <c r="B27" s="129"/>
      <c r="C27" s="130"/>
      <c r="D27" s="131"/>
      <c r="E27" s="131"/>
      <c r="F27" s="131"/>
      <c r="G27" s="131"/>
      <c r="H27" s="132" t="s">
        <v>59</v>
      </c>
      <c r="I27" s="132"/>
      <c r="J27" s="128" t="s">
        <v>141</v>
      </c>
      <c r="K27" s="128"/>
      <c r="L27" s="22"/>
      <c r="M27" s="23">
        <v>150</v>
      </c>
      <c r="N27" s="129"/>
      <c r="O27" s="129"/>
      <c r="P27" s="130"/>
      <c r="Q27" s="131"/>
      <c r="R27" s="131"/>
      <c r="S27" s="131"/>
      <c r="T27" s="131"/>
      <c r="U27" s="132" t="s">
        <v>59</v>
      </c>
      <c r="V27" s="132"/>
      <c r="W27" s="128" t="s">
        <v>142</v>
      </c>
      <c r="X27" s="128"/>
      <c r="Y27" s="22"/>
    </row>
    <row r="28" spans="1:25" s="26" customFormat="1" ht="4.5" customHeight="1">
      <c r="A28" s="133"/>
      <c r="B28" s="134"/>
      <c r="C28" s="135"/>
      <c r="D28" s="136"/>
      <c r="E28" s="137"/>
      <c r="F28" s="137"/>
      <c r="G28" s="138"/>
      <c r="H28" s="139"/>
      <c r="I28" s="139"/>
      <c r="J28" s="135"/>
      <c r="K28" s="134"/>
      <c r="L28" s="140"/>
      <c r="M28" s="23"/>
      <c r="N28" s="133"/>
      <c r="O28" s="134"/>
      <c r="P28" s="135"/>
      <c r="Q28" s="136"/>
      <c r="R28" s="137"/>
      <c r="S28" s="137"/>
      <c r="T28" s="138"/>
      <c r="U28" s="139"/>
      <c r="V28" s="139"/>
      <c r="W28" s="141"/>
      <c r="X28" s="139"/>
      <c r="Y28" s="140"/>
    </row>
    <row r="29" spans="1:25" s="26" customFormat="1" ht="12.75" customHeight="1">
      <c r="A29" s="142" t="str">
        <f>$A$4</f>
        <v>1 тур</v>
      </c>
      <c r="B29" s="143"/>
      <c r="C29" s="144"/>
      <c r="D29" s="145"/>
      <c r="E29" s="25" t="s">
        <v>63</v>
      </c>
      <c r="F29" s="146" t="s">
        <v>143</v>
      </c>
      <c r="H29" s="147"/>
      <c r="I29" s="148"/>
      <c r="J29" s="28"/>
      <c r="K29" s="60"/>
      <c r="L29" s="61"/>
      <c r="M29" s="149"/>
      <c r="N29" s="142" t="str">
        <f>$A$4</f>
        <v>1 тур</v>
      </c>
      <c r="O29" s="143"/>
      <c r="P29" s="144"/>
      <c r="Q29" s="145"/>
      <c r="R29" s="25" t="s">
        <v>63</v>
      </c>
      <c r="S29" s="146" t="s">
        <v>144</v>
      </c>
      <c r="U29" s="147"/>
      <c r="V29" s="148"/>
      <c r="W29" s="28"/>
      <c r="X29" s="60"/>
      <c r="Y29" s="61"/>
    </row>
    <row r="30" spans="1:25" s="26" customFormat="1" ht="12.75" customHeight="1">
      <c r="A30" s="150"/>
      <c r="B30" s="143"/>
      <c r="C30" s="144"/>
      <c r="D30" s="145"/>
      <c r="E30" s="27" t="s">
        <v>66</v>
      </c>
      <c r="F30" s="146" t="s">
        <v>145</v>
      </c>
      <c r="H30" s="151"/>
      <c r="I30" s="148"/>
      <c r="J30" s="29"/>
      <c r="K30" s="62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10.1</v>
      </c>
      <c r="L30" s="63"/>
      <c r="M30" s="149"/>
      <c r="N30" s="150"/>
      <c r="O30" s="143"/>
      <c r="P30" s="144"/>
      <c r="Q30" s="145"/>
      <c r="R30" s="27" t="s">
        <v>66</v>
      </c>
      <c r="S30" s="146" t="s">
        <v>146</v>
      </c>
      <c r="U30" s="151"/>
      <c r="V30" s="148"/>
      <c r="W30" s="29"/>
      <c r="X30" s="62">
        <f>IF(S29&amp;S30&amp;S31&amp;S32="","",(LEN(S29&amp;S30&amp;S31&amp;S32)-LEN(SUBSTITUTE(S29&amp;S30&amp;S31&amp;S32,"Т","")))*4+(LEN(S29&amp;S30&amp;S31&amp;S32)-LEN(SUBSTITUTE(S29&amp;S30&amp;S31&amp;S32,"К","")))*3+(LEN(S29&amp;S30&amp;S31&amp;S32)-LEN(SUBSTITUTE(S29&amp;S30&amp;S31&amp;S32,"Д","")))*2+(LEN(S29&amp;S30&amp;S31&amp;S32)-LEN(SUBSTITUTE(S29&amp;S30&amp;S31&amp;S32,"В","")))+0.1)</f>
        <v>6.1</v>
      </c>
      <c r="Y30" s="63"/>
    </row>
    <row r="31" spans="1:25" s="26" customFormat="1" ht="12.75" customHeight="1">
      <c r="A31" s="150"/>
      <c r="B31" s="143"/>
      <c r="C31" s="144"/>
      <c r="D31" s="145"/>
      <c r="E31" s="27" t="s">
        <v>69</v>
      </c>
      <c r="F31" s="146" t="s">
        <v>147</v>
      </c>
      <c r="H31" s="147"/>
      <c r="I31" s="148"/>
      <c r="J31" s="64">
        <f>IF(K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7.1</v>
      </c>
      <c r="K31" s="62" t="str">
        <f>IF(K30="","","+")</f>
        <v>+</v>
      </c>
      <c r="L31" s="65">
        <f>IF(K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12.1</v>
      </c>
      <c r="M31" s="149"/>
      <c r="N31" s="150"/>
      <c r="O31" s="143"/>
      <c r="P31" s="144"/>
      <c r="Q31" s="145"/>
      <c r="R31" s="27" t="s">
        <v>69</v>
      </c>
      <c r="S31" s="146" t="s">
        <v>148</v>
      </c>
      <c r="U31" s="147"/>
      <c r="V31" s="148"/>
      <c r="W31" s="64">
        <f>IF(X30="","",(LEN(O33&amp;O34&amp;O35&amp;O36)-LEN(SUBSTITUTE(O33&amp;O34&amp;O35&amp;O36,"Т","")))*4+(LEN(O33&amp;O34&amp;O35&amp;O36)-LEN(SUBSTITUTE(O33&amp;O34&amp;O35&amp;O36,"К","")))*3+(LEN(O33&amp;O34&amp;O35&amp;O36)-LEN(SUBSTITUTE(O33&amp;O34&amp;O35&amp;O36,"Д","")))*2+(LEN(O33&amp;O34&amp;O35&amp;O36)-LEN(SUBSTITUTE(O33&amp;O34&amp;O35&amp;O36,"В","")))+0.1)</f>
        <v>14.1</v>
      </c>
      <c r="X31" s="62" t="str">
        <f>IF(X30="","","+")</f>
        <v>+</v>
      </c>
      <c r="Y31" s="65">
        <f>IF(X30="","",(LEN(U33&amp;U34&amp;U35&amp;U36)-LEN(SUBSTITUTE(U33&amp;U34&amp;U35&amp;U36,"Т","")))*4+(LEN(U33&amp;U34&amp;U35&amp;U36)-LEN(SUBSTITUTE(U33&amp;U34&amp;U35&amp;U36,"К","")))*3+(LEN(U33&amp;U34&amp;U35&amp;U36)-LEN(SUBSTITUTE(U33&amp;U34&amp;U35&amp;U36,"Д","")))*2+(LEN(U33&amp;U34&amp;U35&amp;U36)-LEN(SUBSTITUTE(U33&amp;U34&amp;U35&amp;U36,"В","")))+0.1)</f>
        <v>12.1</v>
      </c>
    </row>
    <row r="32" spans="1:25" s="26" customFormat="1" ht="12.75" customHeight="1">
      <c r="A32" s="150"/>
      <c r="B32" s="143"/>
      <c r="C32" s="144"/>
      <c r="D32" s="145"/>
      <c r="E32" s="25" t="s">
        <v>72</v>
      </c>
      <c r="F32" s="146" t="s">
        <v>149</v>
      </c>
      <c r="H32" s="147"/>
      <c r="I32" s="148"/>
      <c r="J32" s="29"/>
      <c r="K32" s="62">
        <f>IF(K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11.1</v>
      </c>
      <c r="L32" s="63"/>
      <c r="M32" s="149"/>
      <c r="N32" s="150"/>
      <c r="O32" s="143"/>
      <c r="P32" s="144"/>
      <c r="Q32" s="145"/>
      <c r="R32" s="25" t="s">
        <v>72</v>
      </c>
      <c r="S32" s="146" t="s">
        <v>150</v>
      </c>
      <c r="U32" s="147"/>
      <c r="V32" s="148"/>
      <c r="W32" s="29"/>
      <c r="X32" s="62">
        <f>IF(X30="","",(LEN(S37&amp;S38&amp;S39&amp;S40)-LEN(SUBSTITUTE(S37&amp;S38&amp;S39&amp;S40,"Т","")))*4+(LEN(S37&amp;S38&amp;S39&amp;S40)-LEN(SUBSTITUTE(S37&amp;S38&amp;S39&amp;S40,"К","")))*3+(LEN(S37&amp;S38&amp;S39&amp;S40)-LEN(SUBSTITUTE(S37&amp;S38&amp;S39&amp;S40,"Д","")))*2+(LEN(S37&amp;S38&amp;S39&amp;S40)-LEN(SUBSTITUTE(S37&amp;S38&amp;S39&amp;S40,"В","")))+0.1)</f>
        <v>8.1</v>
      </c>
      <c r="Y32" s="63"/>
    </row>
    <row r="33" spans="1:25" s="26" customFormat="1" ht="12.75" customHeight="1">
      <c r="A33" s="66" t="s">
        <v>63</v>
      </c>
      <c r="B33" s="152" t="s">
        <v>60</v>
      </c>
      <c r="C33" s="144"/>
      <c r="D33" s="145"/>
      <c r="E33" s="153"/>
      <c r="F33" s="153"/>
      <c r="G33" s="25" t="s">
        <v>63</v>
      </c>
      <c r="H33" s="146" t="s">
        <v>151</v>
      </c>
      <c r="J33" s="147"/>
      <c r="K33" s="151"/>
      <c r="L33" s="154"/>
      <c r="M33" s="149"/>
      <c r="N33" s="66" t="s">
        <v>63</v>
      </c>
      <c r="O33" s="152" t="s">
        <v>152</v>
      </c>
      <c r="P33" s="144"/>
      <c r="Q33" s="145"/>
      <c r="R33" s="153"/>
      <c r="S33" s="153"/>
      <c r="T33" s="25" t="s">
        <v>63</v>
      </c>
      <c r="U33" s="146" t="s">
        <v>153</v>
      </c>
      <c r="W33" s="147"/>
      <c r="X33" s="151"/>
      <c r="Y33" s="154"/>
    </row>
    <row r="34" spans="1:25" s="26" customFormat="1" ht="12.75" customHeight="1">
      <c r="A34" s="67" t="s">
        <v>66</v>
      </c>
      <c r="B34" s="152" t="s">
        <v>154</v>
      </c>
      <c r="C34" s="155"/>
      <c r="D34" s="145"/>
      <c r="E34" s="153"/>
      <c r="F34" s="153"/>
      <c r="G34" s="27" t="s">
        <v>66</v>
      </c>
      <c r="H34" s="161" t="s">
        <v>155</v>
      </c>
      <c r="J34" s="147"/>
      <c r="K34" s="151"/>
      <c r="L34" s="154"/>
      <c r="M34" s="149"/>
      <c r="N34" s="67" t="s">
        <v>66</v>
      </c>
      <c r="O34" s="152" t="s">
        <v>156</v>
      </c>
      <c r="P34" s="155"/>
      <c r="Q34" s="145"/>
      <c r="R34" s="153"/>
      <c r="S34" s="153"/>
      <c r="T34" s="27" t="s">
        <v>66</v>
      </c>
      <c r="U34" s="146" t="s">
        <v>83</v>
      </c>
      <c r="W34" s="147"/>
      <c r="X34" s="151"/>
      <c r="Y34" s="154"/>
    </row>
    <row r="35" spans="1:25" s="26" customFormat="1" ht="12.75" customHeight="1">
      <c r="A35" s="67" t="s">
        <v>69</v>
      </c>
      <c r="B35" s="152" t="s">
        <v>157</v>
      </c>
      <c r="C35" s="144"/>
      <c r="D35" s="145"/>
      <c r="E35" s="153"/>
      <c r="F35" s="153"/>
      <c r="G35" s="27" t="s">
        <v>69</v>
      </c>
      <c r="H35" s="146" t="s">
        <v>158</v>
      </c>
      <c r="J35" s="147"/>
      <c r="K35" s="147"/>
      <c r="L35" s="154"/>
      <c r="M35" s="149"/>
      <c r="N35" s="67" t="s">
        <v>69</v>
      </c>
      <c r="O35" s="152" t="s">
        <v>159</v>
      </c>
      <c r="P35" s="144"/>
      <c r="Q35" s="145"/>
      <c r="R35" s="153"/>
      <c r="S35" s="153"/>
      <c r="T35" s="27" t="s">
        <v>69</v>
      </c>
      <c r="U35" s="146" t="s">
        <v>160</v>
      </c>
      <c r="W35" s="147"/>
      <c r="X35" s="147"/>
      <c r="Y35" s="154"/>
    </row>
    <row r="36" spans="1:25" s="26" customFormat="1" ht="12.75" customHeight="1">
      <c r="A36" s="66" t="s">
        <v>72</v>
      </c>
      <c r="B36" s="152" t="s">
        <v>161</v>
      </c>
      <c r="C36" s="155"/>
      <c r="D36" s="145"/>
      <c r="E36" s="153"/>
      <c r="F36" s="153"/>
      <c r="G36" s="25" t="s">
        <v>72</v>
      </c>
      <c r="H36" s="146" t="s">
        <v>162</v>
      </c>
      <c r="J36" s="147"/>
      <c r="K36" s="68" t="s">
        <v>89</v>
      </c>
      <c r="L36" s="154"/>
      <c r="M36" s="149"/>
      <c r="N36" s="66" t="s">
        <v>72</v>
      </c>
      <c r="O36" s="152" t="s">
        <v>163</v>
      </c>
      <c r="P36" s="155"/>
      <c r="Q36" s="145"/>
      <c r="R36" s="153"/>
      <c r="S36" s="153"/>
      <c r="T36" s="25" t="s">
        <v>72</v>
      </c>
      <c r="U36" s="146" t="s">
        <v>164</v>
      </c>
      <c r="W36" s="147"/>
      <c r="X36" s="68" t="s">
        <v>89</v>
      </c>
      <c r="Y36" s="154"/>
    </row>
    <row r="37" spans="1:25" s="26" customFormat="1" ht="12.75" customHeight="1">
      <c r="A37" s="157"/>
      <c r="B37" s="155"/>
      <c r="C37" s="155"/>
      <c r="D37" s="145"/>
      <c r="E37" s="25" t="s">
        <v>63</v>
      </c>
      <c r="F37" s="146" t="s">
        <v>165</v>
      </c>
      <c r="H37" s="147"/>
      <c r="I37" s="158"/>
      <c r="J37" s="69" t="s">
        <v>93</v>
      </c>
      <c r="K37" s="159" t="s">
        <v>166</v>
      </c>
      <c r="L37" s="154"/>
      <c r="M37" s="149"/>
      <c r="N37" s="157"/>
      <c r="O37" s="155"/>
      <c r="P37" s="155"/>
      <c r="Q37" s="145"/>
      <c r="R37" s="25" t="s">
        <v>63</v>
      </c>
      <c r="S37" s="161" t="s">
        <v>167</v>
      </c>
      <c r="U37" s="147"/>
      <c r="V37" s="158"/>
      <c r="W37" s="69" t="s">
        <v>93</v>
      </c>
      <c r="X37" s="159" t="s">
        <v>168</v>
      </c>
      <c r="Y37" s="154"/>
    </row>
    <row r="38" spans="1:25" s="26" customFormat="1" ht="12.75" customHeight="1">
      <c r="A38" s="150"/>
      <c r="B38" s="70" t="s">
        <v>97</v>
      </c>
      <c r="C38" s="144"/>
      <c r="D38" s="145"/>
      <c r="E38" s="27" t="s">
        <v>66</v>
      </c>
      <c r="F38" s="146" t="s">
        <v>169</v>
      </c>
      <c r="H38" s="147"/>
      <c r="I38" s="148"/>
      <c r="J38" s="69" t="s">
        <v>7</v>
      </c>
      <c r="K38" s="160" t="s">
        <v>170</v>
      </c>
      <c r="L38" s="154"/>
      <c r="M38" s="149"/>
      <c r="N38" s="150"/>
      <c r="O38" s="70" t="s">
        <v>97</v>
      </c>
      <c r="P38" s="144"/>
      <c r="Q38" s="145"/>
      <c r="R38" s="27" t="s">
        <v>66</v>
      </c>
      <c r="S38" s="146" t="s">
        <v>171</v>
      </c>
      <c r="U38" s="147"/>
      <c r="V38" s="148"/>
      <c r="W38" s="69" t="s">
        <v>7</v>
      </c>
      <c r="X38" s="160" t="s">
        <v>168</v>
      </c>
      <c r="Y38" s="154"/>
    </row>
    <row r="39" spans="1:25" s="26" customFormat="1" ht="12.75" customHeight="1">
      <c r="A39" s="150"/>
      <c r="B39" s="70" t="s">
        <v>172</v>
      </c>
      <c r="C39" s="144"/>
      <c r="D39" s="145"/>
      <c r="E39" s="27" t="s">
        <v>69</v>
      </c>
      <c r="F39" s="146" t="s">
        <v>173</v>
      </c>
      <c r="H39" s="151"/>
      <c r="I39" s="148"/>
      <c r="J39" s="69" t="s">
        <v>103</v>
      </c>
      <c r="K39" s="160" t="s">
        <v>174</v>
      </c>
      <c r="L39" s="154"/>
      <c r="M39" s="149"/>
      <c r="N39" s="150"/>
      <c r="O39" s="70" t="s">
        <v>175</v>
      </c>
      <c r="P39" s="144"/>
      <c r="Q39" s="145"/>
      <c r="R39" s="27" t="s">
        <v>69</v>
      </c>
      <c r="S39" s="146" t="s">
        <v>176</v>
      </c>
      <c r="U39" s="151"/>
      <c r="V39" s="148"/>
      <c r="W39" s="69" t="s">
        <v>103</v>
      </c>
      <c r="X39" s="160" t="s">
        <v>177</v>
      </c>
      <c r="Y39" s="154"/>
    </row>
    <row r="40" spans="1:25" s="26" customFormat="1" ht="12.75" customHeight="1">
      <c r="A40" s="162"/>
      <c r="B40" s="163"/>
      <c r="C40" s="163"/>
      <c r="D40" s="145"/>
      <c r="E40" s="25" t="s">
        <v>72</v>
      </c>
      <c r="F40" s="146" t="s">
        <v>178</v>
      </c>
      <c r="H40" s="163"/>
      <c r="I40" s="163"/>
      <c r="J40" s="71" t="s">
        <v>109</v>
      </c>
      <c r="K40" s="160" t="s">
        <v>174</v>
      </c>
      <c r="L40" s="164"/>
      <c r="M40" s="165"/>
      <c r="N40" s="162"/>
      <c r="O40" s="163"/>
      <c r="P40" s="163"/>
      <c r="Q40" s="145"/>
      <c r="R40" s="25" t="s">
        <v>72</v>
      </c>
      <c r="S40" s="146" t="s">
        <v>179</v>
      </c>
      <c r="U40" s="163"/>
      <c r="V40" s="163"/>
      <c r="W40" s="71" t="s">
        <v>109</v>
      </c>
      <c r="X40" s="160" t="s">
        <v>177</v>
      </c>
      <c r="Y40" s="164"/>
    </row>
    <row r="41" spans="1:25" ht="4.5" customHeight="1">
      <c r="A41" s="72"/>
      <c r="B41" s="73"/>
      <c r="C41" s="74"/>
      <c r="D41" s="75"/>
      <c r="E41" s="76"/>
      <c r="F41" s="76"/>
      <c r="G41" s="77"/>
      <c r="H41" s="78"/>
      <c r="I41" s="78"/>
      <c r="J41" s="74"/>
      <c r="K41" s="73"/>
      <c r="L41" s="79"/>
      <c r="N41" s="72"/>
      <c r="O41" s="73"/>
      <c r="P41" s="74"/>
      <c r="Q41" s="75"/>
      <c r="R41" s="76"/>
      <c r="S41" s="76"/>
      <c r="T41" s="77"/>
      <c r="U41" s="78"/>
      <c r="V41" s="78"/>
      <c r="W41" s="74"/>
      <c r="X41" s="73"/>
      <c r="Y41" s="79"/>
    </row>
    <row r="42" spans="1:25" ht="12.75" customHeight="1">
      <c r="A42" s="80"/>
      <c r="B42" s="80" t="s">
        <v>111</v>
      </c>
      <c r="C42" s="81"/>
      <c r="D42" s="82" t="s">
        <v>112</v>
      </c>
      <c r="E42" s="82" t="s">
        <v>113</v>
      </c>
      <c r="F42" s="83" t="s">
        <v>114</v>
      </c>
      <c r="G42" s="82" t="s">
        <v>115</v>
      </c>
      <c r="H42" s="84" t="s">
        <v>116</v>
      </c>
      <c r="I42" s="85"/>
      <c r="J42" s="81" t="s">
        <v>117</v>
      </c>
      <c r="K42" s="82" t="s">
        <v>111</v>
      </c>
      <c r="L42" s="80" t="s">
        <v>118</v>
      </c>
      <c r="M42" s="23">
        <v>150</v>
      </c>
      <c r="N42" s="80"/>
      <c r="O42" s="80" t="s">
        <v>111</v>
      </c>
      <c r="P42" s="81"/>
      <c r="Q42" s="82" t="s">
        <v>112</v>
      </c>
      <c r="R42" s="82" t="s">
        <v>113</v>
      </c>
      <c r="S42" s="83" t="s">
        <v>114</v>
      </c>
      <c r="T42" s="82" t="s">
        <v>115</v>
      </c>
      <c r="U42" s="84" t="s">
        <v>116</v>
      </c>
      <c r="V42" s="85"/>
      <c r="W42" s="81" t="s">
        <v>117</v>
      </c>
      <c r="X42" s="82" t="s">
        <v>111</v>
      </c>
      <c r="Y42" s="80" t="s">
        <v>118</v>
      </c>
    </row>
    <row r="43" spans="1:25" ht="12.75">
      <c r="A43" s="86" t="s">
        <v>118</v>
      </c>
      <c r="B43" s="87" t="s">
        <v>119</v>
      </c>
      <c r="C43" s="88" t="s">
        <v>120</v>
      </c>
      <c r="D43" s="89" t="s">
        <v>121</v>
      </c>
      <c r="E43" s="89" t="s">
        <v>122</v>
      </c>
      <c r="F43" s="89"/>
      <c r="G43" s="89"/>
      <c r="H43" s="90" t="s">
        <v>120</v>
      </c>
      <c r="I43" s="90" t="s">
        <v>117</v>
      </c>
      <c r="J43" s="91"/>
      <c r="K43" s="86" t="s">
        <v>119</v>
      </c>
      <c r="L43" s="86"/>
      <c r="M43" s="23">
        <v>150</v>
      </c>
      <c r="N43" s="86" t="s">
        <v>118</v>
      </c>
      <c r="O43" s="86" t="s">
        <v>119</v>
      </c>
      <c r="P43" s="91" t="s">
        <v>120</v>
      </c>
      <c r="Q43" s="92" t="s">
        <v>121</v>
      </c>
      <c r="R43" s="92" t="s">
        <v>122</v>
      </c>
      <c r="S43" s="92"/>
      <c r="T43" s="92"/>
      <c r="U43" s="90" t="s">
        <v>120</v>
      </c>
      <c r="V43" s="90" t="s">
        <v>117</v>
      </c>
      <c r="W43" s="91"/>
      <c r="X43" s="86" t="s">
        <v>119</v>
      </c>
      <c r="Y43" s="86"/>
    </row>
    <row r="44" spans="1:25" ht="16.5" customHeight="1">
      <c r="A44" s="93">
        <v>-6</v>
      </c>
      <c r="B44" s="94">
        <v>2</v>
      </c>
      <c r="C44" s="95">
        <v>21</v>
      </c>
      <c r="D44" s="96" t="s">
        <v>180</v>
      </c>
      <c r="E44" s="97" t="s">
        <v>7</v>
      </c>
      <c r="F44" s="98" t="s">
        <v>181</v>
      </c>
      <c r="G44" s="99">
        <v>9</v>
      </c>
      <c r="H44" s="100"/>
      <c r="I44" s="100">
        <v>50</v>
      </c>
      <c r="J44" s="101">
        <v>51</v>
      </c>
      <c r="K44" s="102">
        <v>8</v>
      </c>
      <c r="L44" s="93">
        <v>6</v>
      </c>
      <c r="M44" s="23"/>
      <c r="N44" s="93">
        <v>3</v>
      </c>
      <c r="O44" s="94">
        <v>8</v>
      </c>
      <c r="P44" s="95">
        <v>21</v>
      </c>
      <c r="Q44" s="103" t="s">
        <v>182</v>
      </c>
      <c r="R44" s="97" t="s">
        <v>93</v>
      </c>
      <c r="S44" s="104" t="s">
        <v>183</v>
      </c>
      <c r="T44" s="105">
        <v>6</v>
      </c>
      <c r="U44" s="100"/>
      <c r="V44" s="100">
        <v>500</v>
      </c>
      <c r="W44" s="101">
        <v>51</v>
      </c>
      <c r="X44" s="106">
        <v>2</v>
      </c>
      <c r="Y44" s="93">
        <v>-3</v>
      </c>
    </row>
    <row r="45" spans="1:25" ht="16.5" customHeight="1">
      <c r="A45" s="93">
        <v>-6</v>
      </c>
      <c r="B45" s="94">
        <v>2</v>
      </c>
      <c r="C45" s="95">
        <v>32</v>
      </c>
      <c r="D45" s="96" t="s">
        <v>180</v>
      </c>
      <c r="E45" s="97" t="s">
        <v>7</v>
      </c>
      <c r="F45" s="98" t="s">
        <v>181</v>
      </c>
      <c r="G45" s="99">
        <v>9</v>
      </c>
      <c r="H45" s="100"/>
      <c r="I45" s="100">
        <v>50</v>
      </c>
      <c r="J45" s="101">
        <v>42</v>
      </c>
      <c r="K45" s="102">
        <v>8</v>
      </c>
      <c r="L45" s="93">
        <v>6</v>
      </c>
      <c r="M45" s="23"/>
      <c r="N45" s="93">
        <v>-2</v>
      </c>
      <c r="O45" s="94">
        <v>2</v>
      </c>
      <c r="P45" s="95">
        <v>12</v>
      </c>
      <c r="Q45" s="96" t="s">
        <v>180</v>
      </c>
      <c r="R45" s="97" t="s">
        <v>103</v>
      </c>
      <c r="S45" s="107" t="s">
        <v>184</v>
      </c>
      <c r="T45" s="105">
        <v>11</v>
      </c>
      <c r="U45" s="100"/>
      <c r="V45" s="100">
        <v>650</v>
      </c>
      <c r="W45" s="101">
        <v>62</v>
      </c>
      <c r="X45" s="106">
        <v>8</v>
      </c>
      <c r="Y45" s="93">
        <v>2</v>
      </c>
    </row>
    <row r="46" spans="1:25" ht="16.5" customHeight="1">
      <c r="A46" s="93">
        <v>6</v>
      </c>
      <c r="B46" s="94">
        <v>8</v>
      </c>
      <c r="C46" s="108">
        <v>12</v>
      </c>
      <c r="D46" s="96" t="s">
        <v>180</v>
      </c>
      <c r="E46" s="109" t="s">
        <v>7</v>
      </c>
      <c r="F46" s="110" t="s">
        <v>181</v>
      </c>
      <c r="G46" s="111">
        <v>10</v>
      </c>
      <c r="H46" s="112">
        <v>420</v>
      </c>
      <c r="I46" s="112"/>
      <c r="J46" s="113">
        <v>62</v>
      </c>
      <c r="K46" s="114">
        <v>2</v>
      </c>
      <c r="L46" s="115">
        <v>-6</v>
      </c>
      <c r="M46" s="31"/>
      <c r="N46" s="115">
        <v>-1</v>
      </c>
      <c r="O46" s="116">
        <v>5</v>
      </c>
      <c r="P46" s="95">
        <v>52</v>
      </c>
      <c r="Q46" s="103" t="s">
        <v>180</v>
      </c>
      <c r="R46" s="97" t="s">
        <v>103</v>
      </c>
      <c r="S46" s="104" t="s">
        <v>185</v>
      </c>
      <c r="T46" s="105">
        <v>10</v>
      </c>
      <c r="U46" s="100"/>
      <c r="V46" s="100">
        <v>620</v>
      </c>
      <c r="W46" s="101">
        <v>22</v>
      </c>
      <c r="X46" s="106">
        <v>5</v>
      </c>
      <c r="Y46" s="115">
        <v>1</v>
      </c>
    </row>
    <row r="47" spans="1:25" ht="16.5" customHeight="1">
      <c r="A47" s="93">
        <v>6</v>
      </c>
      <c r="B47" s="94">
        <v>8</v>
      </c>
      <c r="C47" s="95">
        <v>41</v>
      </c>
      <c r="D47" s="103" t="s">
        <v>180</v>
      </c>
      <c r="E47" s="109" t="s">
        <v>7</v>
      </c>
      <c r="F47" s="110" t="s">
        <v>186</v>
      </c>
      <c r="G47" s="99">
        <v>10</v>
      </c>
      <c r="H47" s="100">
        <v>420</v>
      </c>
      <c r="I47" s="100"/>
      <c r="J47" s="101">
        <v>31</v>
      </c>
      <c r="K47" s="102">
        <v>2</v>
      </c>
      <c r="L47" s="93">
        <v>-6</v>
      </c>
      <c r="M47" s="23"/>
      <c r="N47" s="93">
        <v>10</v>
      </c>
      <c r="O47" s="94">
        <v>10</v>
      </c>
      <c r="P47" s="95">
        <v>41</v>
      </c>
      <c r="Q47" s="103" t="s">
        <v>125</v>
      </c>
      <c r="R47" s="109" t="s">
        <v>109</v>
      </c>
      <c r="S47" s="117" t="s">
        <v>187</v>
      </c>
      <c r="T47" s="105">
        <v>8</v>
      </c>
      <c r="U47" s="100"/>
      <c r="V47" s="100">
        <v>120</v>
      </c>
      <c r="W47" s="101">
        <v>31</v>
      </c>
      <c r="X47" s="106">
        <v>0</v>
      </c>
      <c r="Y47" s="93">
        <v>-10</v>
      </c>
    </row>
    <row r="48" spans="1:25" ht="16.5" customHeight="1">
      <c r="A48" s="93">
        <v>6</v>
      </c>
      <c r="B48" s="94">
        <v>8</v>
      </c>
      <c r="C48" s="95">
        <v>52</v>
      </c>
      <c r="D48" s="96" t="s">
        <v>180</v>
      </c>
      <c r="E48" s="97" t="s">
        <v>7</v>
      </c>
      <c r="F48" s="98" t="s">
        <v>181</v>
      </c>
      <c r="G48" s="99">
        <v>10</v>
      </c>
      <c r="H48" s="100">
        <v>420</v>
      </c>
      <c r="I48" s="100"/>
      <c r="J48" s="101">
        <v>22</v>
      </c>
      <c r="K48" s="102">
        <v>2</v>
      </c>
      <c r="L48" s="93">
        <v>-6</v>
      </c>
      <c r="M48" s="23"/>
      <c r="N48" s="93">
        <v>-2</v>
      </c>
      <c r="O48" s="94">
        <v>0</v>
      </c>
      <c r="P48" s="95">
        <v>32</v>
      </c>
      <c r="Q48" s="96" t="s">
        <v>123</v>
      </c>
      <c r="R48" s="97" t="s">
        <v>109</v>
      </c>
      <c r="S48" s="107" t="s">
        <v>188</v>
      </c>
      <c r="T48" s="105">
        <v>11</v>
      </c>
      <c r="U48" s="100"/>
      <c r="V48" s="100">
        <v>660</v>
      </c>
      <c r="W48" s="101">
        <v>42</v>
      </c>
      <c r="X48" s="106">
        <v>10</v>
      </c>
      <c r="Y48" s="93">
        <v>2</v>
      </c>
    </row>
    <row r="49" spans="1:25" ht="16.5" customHeight="1">
      <c r="A49" s="93">
        <v>-6</v>
      </c>
      <c r="B49" s="94">
        <v>2</v>
      </c>
      <c r="C49" s="95">
        <v>61</v>
      </c>
      <c r="D49" s="96" t="s">
        <v>180</v>
      </c>
      <c r="E49" s="97" t="s">
        <v>7</v>
      </c>
      <c r="F49" s="98" t="s">
        <v>181</v>
      </c>
      <c r="G49" s="99">
        <v>9</v>
      </c>
      <c r="H49" s="100"/>
      <c r="I49" s="100">
        <v>50</v>
      </c>
      <c r="J49" s="101">
        <v>11</v>
      </c>
      <c r="K49" s="102">
        <v>8</v>
      </c>
      <c r="L49" s="93">
        <v>6</v>
      </c>
      <c r="M49" s="23"/>
      <c r="N49" s="93">
        <v>-1</v>
      </c>
      <c r="O49" s="94">
        <v>5</v>
      </c>
      <c r="P49" s="95">
        <v>61</v>
      </c>
      <c r="Q49" s="103" t="s">
        <v>180</v>
      </c>
      <c r="R49" s="97" t="s">
        <v>103</v>
      </c>
      <c r="S49" s="107" t="s">
        <v>184</v>
      </c>
      <c r="T49" s="105">
        <v>10</v>
      </c>
      <c r="U49" s="100"/>
      <c r="V49" s="100">
        <v>620</v>
      </c>
      <c r="W49" s="101">
        <v>11</v>
      </c>
      <c r="X49" s="106">
        <v>5</v>
      </c>
      <c r="Y49" s="93">
        <v>1</v>
      </c>
    </row>
    <row r="50" spans="1:25" s="26" customFormat="1" ht="9.75" customHeight="1">
      <c r="A50" s="24"/>
      <c r="B50" s="24"/>
      <c r="C50" s="32"/>
      <c r="D50" s="24"/>
      <c r="E50" s="24"/>
      <c r="F50" s="24"/>
      <c r="G50" s="24"/>
      <c r="H50" s="24"/>
      <c r="I50" s="24"/>
      <c r="J50" s="32"/>
      <c r="K50" s="24"/>
      <c r="L50" s="24"/>
      <c r="M50" s="30"/>
      <c r="N50" s="24"/>
      <c r="O50" s="24"/>
      <c r="P50" s="32"/>
      <c r="Q50" s="24"/>
      <c r="R50" s="24"/>
      <c r="S50" s="24"/>
      <c r="T50" s="24"/>
      <c r="U50" s="24"/>
      <c r="V50" s="24"/>
      <c r="W50" s="32"/>
      <c r="X50" s="24"/>
      <c r="Y50" s="24"/>
    </row>
    <row r="51" spans="1:25" s="26" customFormat="1" ht="15">
      <c r="A51" s="122"/>
      <c r="B51" s="123" t="s">
        <v>53</v>
      </c>
      <c r="C51" s="124"/>
      <c r="D51" s="123"/>
      <c r="E51" s="125" t="s">
        <v>189</v>
      </c>
      <c r="F51" s="125"/>
      <c r="G51" s="126"/>
      <c r="H51" s="127" t="s">
        <v>55</v>
      </c>
      <c r="I51" s="127"/>
      <c r="J51" s="128" t="s">
        <v>56</v>
      </c>
      <c r="K51" s="128"/>
      <c r="L51" s="22"/>
      <c r="M51" s="23">
        <v>150</v>
      </c>
      <c r="N51" s="122"/>
      <c r="O51" s="123" t="s">
        <v>53</v>
      </c>
      <c r="P51" s="124"/>
      <c r="Q51" s="123"/>
      <c r="R51" s="125" t="s">
        <v>190</v>
      </c>
      <c r="S51" s="125"/>
      <c r="T51" s="126"/>
      <c r="U51" s="127" t="s">
        <v>55</v>
      </c>
      <c r="V51" s="127"/>
      <c r="W51" s="128" t="s">
        <v>58</v>
      </c>
      <c r="X51" s="128"/>
      <c r="Y51" s="22"/>
    </row>
    <row r="52" spans="1:25" s="26" customFormat="1" ht="12.75">
      <c r="A52" s="129"/>
      <c r="B52" s="129"/>
      <c r="C52" s="130"/>
      <c r="D52" s="131"/>
      <c r="E52" s="131"/>
      <c r="F52" s="131"/>
      <c r="G52" s="131"/>
      <c r="H52" s="132" t="s">
        <v>59</v>
      </c>
      <c r="I52" s="132"/>
      <c r="J52" s="128" t="s">
        <v>61</v>
      </c>
      <c r="K52" s="128"/>
      <c r="L52" s="22"/>
      <c r="M52" s="23">
        <v>150</v>
      </c>
      <c r="N52" s="129"/>
      <c r="O52" s="129"/>
      <c r="P52" s="130"/>
      <c r="Q52" s="131"/>
      <c r="R52" s="131"/>
      <c r="S52" s="131"/>
      <c r="T52" s="131"/>
      <c r="U52" s="132" t="s">
        <v>59</v>
      </c>
      <c r="V52" s="132"/>
      <c r="W52" s="128" t="s">
        <v>141</v>
      </c>
      <c r="X52" s="128"/>
      <c r="Y52" s="22"/>
    </row>
    <row r="53" spans="1:25" s="26" customFormat="1" ht="4.5" customHeight="1">
      <c r="A53" s="133"/>
      <c r="B53" s="134"/>
      <c r="C53" s="135"/>
      <c r="D53" s="136"/>
      <c r="E53" s="137"/>
      <c r="F53" s="137"/>
      <c r="G53" s="138"/>
      <c r="H53" s="139"/>
      <c r="I53" s="139"/>
      <c r="J53" s="135"/>
      <c r="K53" s="134"/>
      <c r="L53" s="140"/>
      <c r="M53" s="23"/>
      <c r="N53" s="133"/>
      <c r="O53" s="134"/>
      <c r="P53" s="135"/>
      <c r="Q53" s="136"/>
      <c r="R53" s="137"/>
      <c r="S53" s="137"/>
      <c r="T53" s="138"/>
      <c r="U53" s="139"/>
      <c r="V53" s="139"/>
      <c r="W53" s="141"/>
      <c r="X53" s="139"/>
      <c r="Y53" s="140"/>
    </row>
    <row r="54" spans="1:25" s="26" customFormat="1" ht="12.75" customHeight="1">
      <c r="A54" s="142" t="str">
        <f>$A$4</f>
        <v>1 тур</v>
      </c>
      <c r="B54" s="143"/>
      <c r="C54" s="144"/>
      <c r="D54" s="145"/>
      <c r="E54" s="25" t="s">
        <v>63</v>
      </c>
      <c r="F54" s="146" t="s">
        <v>191</v>
      </c>
      <c r="H54" s="147"/>
      <c r="I54" s="148"/>
      <c r="J54" s="28"/>
      <c r="K54" s="60"/>
      <c r="L54" s="61"/>
      <c r="M54" s="149"/>
      <c r="N54" s="142" t="str">
        <f>$A$4</f>
        <v>1 тур</v>
      </c>
      <c r="O54" s="143"/>
      <c r="P54" s="144"/>
      <c r="Q54" s="145"/>
      <c r="R54" s="25" t="s">
        <v>63</v>
      </c>
      <c r="S54" s="146" t="s">
        <v>192</v>
      </c>
      <c r="U54" s="147"/>
      <c r="V54" s="148"/>
      <c r="W54" s="28"/>
      <c r="X54" s="60"/>
      <c r="Y54" s="61"/>
    </row>
    <row r="55" spans="1:25" s="26" customFormat="1" ht="12.75" customHeight="1">
      <c r="A55" s="150"/>
      <c r="B55" s="143"/>
      <c r="C55" s="144"/>
      <c r="D55" s="145"/>
      <c r="E55" s="27" t="s">
        <v>66</v>
      </c>
      <c r="F55" s="146" t="s">
        <v>193</v>
      </c>
      <c r="H55" s="151"/>
      <c r="I55" s="148"/>
      <c r="J55" s="29"/>
      <c r="K55" s="62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18.1</v>
      </c>
      <c r="L55" s="63"/>
      <c r="M55" s="149"/>
      <c r="N55" s="150"/>
      <c r="O55" s="143"/>
      <c r="P55" s="144"/>
      <c r="Q55" s="145"/>
      <c r="R55" s="27" t="s">
        <v>66</v>
      </c>
      <c r="S55" s="146" t="s">
        <v>194</v>
      </c>
      <c r="U55" s="151"/>
      <c r="V55" s="148"/>
      <c r="W55" s="29"/>
      <c r="X55" s="62">
        <f>IF(S54&amp;S55&amp;S56&amp;S57="","",(LEN(S54&amp;S55&amp;S56&amp;S57)-LEN(SUBSTITUTE(S54&amp;S55&amp;S56&amp;S57,"Т","")))*4+(LEN(S54&amp;S55&amp;S56&amp;S57)-LEN(SUBSTITUTE(S54&amp;S55&amp;S56&amp;S57,"К","")))*3+(LEN(S54&amp;S55&amp;S56&amp;S57)-LEN(SUBSTITUTE(S54&amp;S55&amp;S56&amp;S57,"Д","")))*2+(LEN(S54&amp;S55&amp;S56&amp;S57)-LEN(SUBSTITUTE(S54&amp;S55&amp;S56&amp;S57,"В","")))+0.1)</f>
        <v>3.1</v>
      </c>
      <c r="Y55" s="63"/>
    </row>
    <row r="56" spans="1:25" s="26" customFormat="1" ht="12.75" customHeight="1">
      <c r="A56" s="150"/>
      <c r="B56" s="143"/>
      <c r="C56" s="144"/>
      <c r="D56" s="145"/>
      <c r="E56" s="27" t="s">
        <v>69</v>
      </c>
      <c r="F56" s="146" t="s">
        <v>195</v>
      </c>
      <c r="H56" s="147"/>
      <c r="I56" s="148"/>
      <c r="J56" s="64">
        <f>IF(K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6.1</v>
      </c>
      <c r="K56" s="62" t="str">
        <f>IF(K55="","","+")</f>
        <v>+</v>
      </c>
      <c r="L56" s="65">
        <f>IF(K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8.1</v>
      </c>
      <c r="M56" s="149"/>
      <c r="N56" s="150"/>
      <c r="O56" s="143"/>
      <c r="P56" s="144"/>
      <c r="Q56" s="145"/>
      <c r="R56" s="27" t="s">
        <v>69</v>
      </c>
      <c r="S56" s="161" t="s">
        <v>196</v>
      </c>
      <c r="U56" s="147"/>
      <c r="V56" s="148"/>
      <c r="W56" s="64">
        <f>IF(X55="","",(LEN(O58&amp;O59&amp;O60&amp;O61)-LEN(SUBSTITUTE(O58&amp;O59&amp;O60&amp;O61,"Т","")))*4+(LEN(O58&amp;O59&amp;O60&amp;O61)-LEN(SUBSTITUTE(O58&amp;O59&amp;O60&amp;O61,"К","")))*3+(LEN(O58&amp;O59&amp;O60&amp;O61)-LEN(SUBSTITUTE(O58&amp;O59&amp;O60&amp;O61,"Д","")))*2+(LEN(O58&amp;O59&amp;O60&amp;O61)-LEN(SUBSTITUTE(O58&amp;O59&amp;O60&amp;O61,"В","")))+0.1)</f>
        <v>6.1</v>
      </c>
      <c r="X56" s="62" t="str">
        <f>IF(X55="","","+")</f>
        <v>+</v>
      </c>
      <c r="Y56" s="65">
        <f>IF(X55="","",(LEN(U58&amp;U59&amp;U60&amp;U61)-LEN(SUBSTITUTE(U58&amp;U59&amp;U60&amp;U61,"Т","")))*4+(LEN(U58&amp;U59&amp;U60&amp;U61)-LEN(SUBSTITUTE(U58&amp;U59&amp;U60&amp;U61,"К","")))*3+(LEN(U58&amp;U59&amp;U60&amp;U61)-LEN(SUBSTITUTE(U58&amp;U59&amp;U60&amp;U61,"Д","")))*2+(LEN(U58&amp;U59&amp;U60&amp;U61)-LEN(SUBSTITUTE(U58&amp;U59&amp;U60&amp;U61,"В","")))+0.1)</f>
        <v>22.1</v>
      </c>
    </row>
    <row r="57" spans="1:25" s="26" customFormat="1" ht="12.75" customHeight="1">
      <c r="A57" s="150"/>
      <c r="B57" s="143"/>
      <c r="C57" s="144"/>
      <c r="D57" s="145"/>
      <c r="E57" s="25" t="s">
        <v>72</v>
      </c>
      <c r="F57" s="146" t="s">
        <v>197</v>
      </c>
      <c r="H57" s="147"/>
      <c r="I57" s="148"/>
      <c r="J57" s="29"/>
      <c r="K57" s="62">
        <f>IF(K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8.1</v>
      </c>
      <c r="L57" s="63"/>
      <c r="M57" s="149"/>
      <c r="N57" s="150"/>
      <c r="O57" s="143"/>
      <c r="P57" s="144"/>
      <c r="Q57" s="145"/>
      <c r="R57" s="25" t="s">
        <v>72</v>
      </c>
      <c r="S57" s="146" t="s">
        <v>198</v>
      </c>
      <c r="U57" s="147"/>
      <c r="V57" s="148"/>
      <c r="W57" s="29"/>
      <c r="X57" s="62">
        <f>IF(X55="","",(LEN(S62&amp;S63&amp;S64&amp;S65)-LEN(SUBSTITUTE(S62&amp;S63&amp;S64&amp;S65,"Т","")))*4+(LEN(S62&amp;S63&amp;S64&amp;S65)-LEN(SUBSTITUTE(S62&amp;S63&amp;S64&amp;S65,"К","")))*3+(LEN(S62&amp;S63&amp;S64&amp;S65)-LEN(SUBSTITUTE(S62&amp;S63&amp;S64&amp;S65,"Д","")))*2+(LEN(S62&amp;S63&amp;S64&amp;S65)-LEN(SUBSTITUTE(S62&amp;S63&amp;S64&amp;S65,"В","")))+0.1)</f>
        <v>9.1</v>
      </c>
      <c r="Y57" s="63"/>
    </row>
    <row r="58" spans="1:25" s="26" customFormat="1" ht="12.75" customHeight="1">
      <c r="A58" s="66" t="s">
        <v>63</v>
      </c>
      <c r="B58" s="152" t="s">
        <v>199</v>
      </c>
      <c r="C58" s="144"/>
      <c r="D58" s="145"/>
      <c r="E58" s="153"/>
      <c r="F58" s="153"/>
      <c r="G58" s="25" t="s">
        <v>63</v>
      </c>
      <c r="H58" s="146" t="s">
        <v>200</v>
      </c>
      <c r="J58" s="147"/>
      <c r="K58" s="151"/>
      <c r="L58" s="154"/>
      <c r="M58" s="149"/>
      <c r="N58" s="66" t="s">
        <v>63</v>
      </c>
      <c r="O58" s="152" t="s">
        <v>201</v>
      </c>
      <c r="P58" s="144"/>
      <c r="Q58" s="145"/>
      <c r="R58" s="153"/>
      <c r="S58" s="153"/>
      <c r="T58" s="25" t="s">
        <v>63</v>
      </c>
      <c r="U58" s="146" t="s">
        <v>202</v>
      </c>
      <c r="W58" s="147"/>
      <c r="X58" s="151"/>
      <c r="Y58" s="154"/>
    </row>
    <row r="59" spans="1:25" s="26" customFormat="1" ht="12.75" customHeight="1">
      <c r="A59" s="67" t="s">
        <v>66</v>
      </c>
      <c r="B59" s="152" t="s">
        <v>197</v>
      </c>
      <c r="C59" s="155"/>
      <c r="D59" s="145"/>
      <c r="E59" s="153"/>
      <c r="F59" s="153"/>
      <c r="G59" s="27" t="s">
        <v>66</v>
      </c>
      <c r="H59" s="146" t="s">
        <v>198</v>
      </c>
      <c r="J59" s="147"/>
      <c r="K59" s="151"/>
      <c r="L59" s="154"/>
      <c r="M59" s="149"/>
      <c r="N59" s="67" t="s">
        <v>66</v>
      </c>
      <c r="O59" s="152" t="s">
        <v>203</v>
      </c>
      <c r="P59" s="155"/>
      <c r="Q59" s="145"/>
      <c r="R59" s="153"/>
      <c r="S59" s="153"/>
      <c r="T59" s="27" t="s">
        <v>66</v>
      </c>
      <c r="U59" s="146" t="s">
        <v>204</v>
      </c>
      <c r="W59" s="147"/>
      <c r="X59" s="151"/>
      <c r="Y59" s="154"/>
    </row>
    <row r="60" spans="1:25" s="26" customFormat="1" ht="12.75" customHeight="1">
      <c r="A60" s="67" t="s">
        <v>69</v>
      </c>
      <c r="B60" s="152" t="s">
        <v>205</v>
      </c>
      <c r="C60" s="144"/>
      <c r="D60" s="145"/>
      <c r="E60" s="153"/>
      <c r="F60" s="153"/>
      <c r="G60" s="27" t="s">
        <v>69</v>
      </c>
      <c r="H60" s="161" t="s">
        <v>206</v>
      </c>
      <c r="J60" s="147"/>
      <c r="K60" s="147"/>
      <c r="L60" s="154"/>
      <c r="M60" s="149"/>
      <c r="N60" s="67" t="s">
        <v>69</v>
      </c>
      <c r="O60" s="152" t="s">
        <v>207</v>
      </c>
      <c r="P60" s="144"/>
      <c r="Q60" s="145"/>
      <c r="R60" s="153"/>
      <c r="S60" s="153"/>
      <c r="T60" s="27" t="s">
        <v>69</v>
      </c>
      <c r="U60" s="146" t="s">
        <v>208</v>
      </c>
      <c r="W60" s="147"/>
      <c r="X60" s="147"/>
      <c r="Y60" s="154"/>
    </row>
    <row r="61" spans="1:25" s="26" customFormat="1" ht="12.75" customHeight="1">
      <c r="A61" s="66" t="s">
        <v>72</v>
      </c>
      <c r="B61" s="152" t="s">
        <v>209</v>
      </c>
      <c r="C61" s="155"/>
      <c r="D61" s="145"/>
      <c r="E61" s="153"/>
      <c r="F61" s="153"/>
      <c r="G61" s="25" t="s">
        <v>72</v>
      </c>
      <c r="H61" s="146" t="s">
        <v>210</v>
      </c>
      <c r="J61" s="147"/>
      <c r="K61" s="68" t="s">
        <v>89</v>
      </c>
      <c r="L61" s="154"/>
      <c r="M61" s="149"/>
      <c r="N61" s="66" t="s">
        <v>72</v>
      </c>
      <c r="O61" s="152" t="s">
        <v>74</v>
      </c>
      <c r="P61" s="155"/>
      <c r="Q61" s="145"/>
      <c r="R61" s="153"/>
      <c r="S61" s="153"/>
      <c r="T61" s="25" t="s">
        <v>72</v>
      </c>
      <c r="U61" s="146" t="s">
        <v>211</v>
      </c>
      <c r="W61" s="147"/>
      <c r="X61" s="68" t="s">
        <v>89</v>
      </c>
      <c r="Y61" s="154"/>
    </row>
    <row r="62" spans="1:25" s="26" customFormat="1" ht="12.75" customHeight="1">
      <c r="A62" s="157"/>
      <c r="B62" s="155"/>
      <c r="C62" s="155"/>
      <c r="D62" s="145"/>
      <c r="E62" s="25" t="s">
        <v>63</v>
      </c>
      <c r="F62" s="146" t="s">
        <v>212</v>
      </c>
      <c r="H62" s="147"/>
      <c r="I62" s="158"/>
      <c r="J62" s="69" t="s">
        <v>93</v>
      </c>
      <c r="K62" s="159" t="s">
        <v>213</v>
      </c>
      <c r="L62" s="154"/>
      <c r="M62" s="149"/>
      <c r="N62" s="157"/>
      <c r="O62" s="155"/>
      <c r="P62" s="155"/>
      <c r="Q62" s="145"/>
      <c r="R62" s="25" t="s">
        <v>63</v>
      </c>
      <c r="S62" s="146" t="s">
        <v>214</v>
      </c>
      <c r="U62" s="147"/>
      <c r="V62" s="158"/>
      <c r="W62" s="69" t="s">
        <v>93</v>
      </c>
      <c r="X62" s="159" t="s">
        <v>215</v>
      </c>
      <c r="Y62" s="154"/>
    </row>
    <row r="63" spans="1:25" s="26" customFormat="1" ht="12.75" customHeight="1">
      <c r="A63" s="150"/>
      <c r="B63" s="70" t="s">
        <v>97</v>
      </c>
      <c r="C63" s="144"/>
      <c r="D63" s="145"/>
      <c r="E63" s="27" t="s">
        <v>66</v>
      </c>
      <c r="F63" s="146" t="s">
        <v>87</v>
      </c>
      <c r="H63" s="147"/>
      <c r="I63" s="148"/>
      <c r="J63" s="69" t="s">
        <v>7</v>
      </c>
      <c r="K63" s="160" t="s">
        <v>213</v>
      </c>
      <c r="L63" s="154"/>
      <c r="M63" s="149"/>
      <c r="N63" s="150"/>
      <c r="O63" s="70" t="s">
        <v>97</v>
      </c>
      <c r="P63" s="144"/>
      <c r="Q63" s="145"/>
      <c r="R63" s="27" t="s">
        <v>66</v>
      </c>
      <c r="S63" s="146" t="s">
        <v>216</v>
      </c>
      <c r="U63" s="147"/>
      <c r="V63" s="148"/>
      <c r="W63" s="69" t="s">
        <v>7</v>
      </c>
      <c r="X63" s="160" t="s">
        <v>215</v>
      </c>
      <c r="Y63" s="154"/>
    </row>
    <row r="64" spans="1:25" s="26" customFormat="1" ht="12.75" customHeight="1">
      <c r="A64" s="150"/>
      <c r="B64" s="70" t="s">
        <v>217</v>
      </c>
      <c r="C64" s="144"/>
      <c r="D64" s="145"/>
      <c r="E64" s="27" t="s">
        <v>69</v>
      </c>
      <c r="F64" s="146" t="s">
        <v>77</v>
      </c>
      <c r="H64" s="151"/>
      <c r="I64" s="148"/>
      <c r="J64" s="69" t="s">
        <v>103</v>
      </c>
      <c r="K64" s="160" t="s">
        <v>218</v>
      </c>
      <c r="L64" s="154"/>
      <c r="M64" s="149"/>
      <c r="N64" s="150"/>
      <c r="O64" s="70" t="s">
        <v>219</v>
      </c>
      <c r="P64" s="144"/>
      <c r="Q64" s="145"/>
      <c r="R64" s="27" t="s">
        <v>69</v>
      </c>
      <c r="S64" s="146" t="s">
        <v>197</v>
      </c>
      <c r="U64" s="151"/>
      <c r="V64" s="148"/>
      <c r="W64" s="69" t="s">
        <v>103</v>
      </c>
      <c r="X64" s="160" t="s">
        <v>220</v>
      </c>
      <c r="Y64" s="154"/>
    </row>
    <row r="65" spans="1:25" s="26" customFormat="1" ht="12.75" customHeight="1">
      <c r="A65" s="162"/>
      <c r="B65" s="163"/>
      <c r="C65" s="163"/>
      <c r="D65" s="145"/>
      <c r="E65" s="25" t="s">
        <v>72</v>
      </c>
      <c r="F65" s="146" t="s">
        <v>221</v>
      </c>
      <c r="H65" s="163"/>
      <c r="I65" s="163"/>
      <c r="J65" s="71" t="s">
        <v>109</v>
      </c>
      <c r="K65" s="160" t="s">
        <v>218</v>
      </c>
      <c r="L65" s="164"/>
      <c r="M65" s="165"/>
      <c r="N65" s="162"/>
      <c r="O65" s="163"/>
      <c r="P65" s="163"/>
      <c r="Q65" s="145"/>
      <c r="R65" s="25" t="s">
        <v>72</v>
      </c>
      <c r="S65" s="161" t="s">
        <v>222</v>
      </c>
      <c r="U65" s="163"/>
      <c r="V65" s="163"/>
      <c r="W65" s="71" t="s">
        <v>109</v>
      </c>
      <c r="X65" s="160" t="s">
        <v>220</v>
      </c>
      <c r="Y65" s="164"/>
    </row>
    <row r="66" spans="1:25" ht="4.5" customHeight="1">
      <c r="A66" s="72"/>
      <c r="B66" s="73"/>
      <c r="C66" s="74"/>
      <c r="D66" s="75"/>
      <c r="E66" s="76"/>
      <c r="F66" s="76"/>
      <c r="G66" s="77"/>
      <c r="H66" s="78"/>
      <c r="I66" s="78"/>
      <c r="J66" s="74"/>
      <c r="K66" s="73"/>
      <c r="L66" s="79"/>
      <c r="N66" s="72"/>
      <c r="O66" s="73"/>
      <c r="P66" s="74"/>
      <c r="Q66" s="75"/>
      <c r="R66" s="76"/>
      <c r="S66" s="76"/>
      <c r="T66" s="77"/>
      <c r="U66" s="78"/>
      <c r="V66" s="78"/>
      <c r="W66" s="74"/>
      <c r="X66" s="73"/>
      <c r="Y66" s="79"/>
    </row>
    <row r="67" spans="1:25" ht="12.75" customHeight="1">
      <c r="A67" s="80"/>
      <c r="B67" s="80" t="s">
        <v>111</v>
      </c>
      <c r="C67" s="81"/>
      <c r="D67" s="82" t="s">
        <v>112</v>
      </c>
      <c r="E67" s="82" t="s">
        <v>113</v>
      </c>
      <c r="F67" s="83" t="s">
        <v>114</v>
      </c>
      <c r="G67" s="82" t="s">
        <v>115</v>
      </c>
      <c r="H67" s="84" t="s">
        <v>116</v>
      </c>
      <c r="I67" s="85"/>
      <c r="J67" s="81" t="s">
        <v>117</v>
      </c>
      <c r="K67" s="82" t="s">
        <v>111</v>
      </c>
      <c r="L67" s="80" t="s">
        <v>118</v>
      </c>
      <c r="M67" s="23">
        <v>150</v>
      </c>
      <c r="N67" s="80"/>
      <c r="O67" s="80" t="s">
        <v>111</v>
      </c>
      <c r="P67" s="81"/>
      <c r="Q67" s="82" t="s">
        <v>112</v>
      </c>
      <c r="R67" s="82" t="s">
        <v>113</v>
      </c>
      <c r="S67" s="83" t="s">
        <v>114</v>
      </c>
      <c r="T67" s="82" t="s">
        <v>115</v>
      </c>
      <c r="U67" s="84" t="s">
        <v>116</v>
      </c>
      <c r="V67" s="85"/>
      <c r="W67" s="81" t="s">
        <v>117</v>
      </c>
      <c r="X67" s="82" t="s">
        <v>111</v>
      </c>
      <c r="Y67" s="80" t="s">
        <v>118</v>
      </c>
    </row>
    <row r="68" spans="1:25" ht="12.75">
      <c r="A68" s="86" t="s">
        <v>118</v>
      </c>
      <c r="B68" s="87" t="s">
        <v>119</v>
      </c>
      <c r="C68" s="88" t="s">
        <v>120</v>
      </c>
      <c r="D68" s="89" t="s">
        <v>121</v>
      </c>
      <c r="E68" s="89" t="s">
        <v>122</v>
      </c>
      <c r="F68" s="89"/>
      <c r="G68" s="89"/>
      <c r="H68" s="90" t="s">
        <v>120</v>
      </c>
      <c r="I68" s="90" t="s">
        <v>117</v>
      </c>
      <c r="J68" s="91"/>
      <c r="K68" s="86" t="s">
        <v>119</v>
      </c>
      <c r="L68" s="86"/>
      <c r="M68" s="23">
        <v>150</v>
      </c>
      <c r="N68" s="86" t="s">
        <v>118</v>
      </c>
      <c r="O68" s="86" t="s">
        <v>119</v>
      </c>
      <c r="P68" s="91" t="s">
        <v>120</v>
      </c>
      <c r="Q68" s="92" t="s">
        <v>121</v>
      </c>
      <c r="R68" s="92" t="s">
        <v>122</v>
      </c>
      <c r="S68" s="92"/>
      <c r="T68" s="92"/>
      <c r="U68" s="90" t="s">
        <v>120</v>
      </c>
      <c r="V68" s="90" t="s">
        <v>117</v>
      </c>
      <c r="W68" s="91"/>
      <c r="X68" s="86" t="s">
        <v>119</v>
      </c>
      <c r="Y68" s="86"/>
    </row>
    <row r="69" spans="1:25" ht="16.5" customHeight="1">
      <c r="A69" s="93">
        <v>13</v>
      </c>
      <c r="B69" s="94">
        <v>10</v>
      </c>
      <c r="C69" s="95">
        <v>61</v>
      </c>
      <c r="D69" s="96" t="s">
        <v>223</v>
      </c>
      <c r="E69" s="97" t="s">
        <v>93</v>
      </c>
      <c r="F69" s="97" t="s">
        <v>183</v>
      </c>
      <c r="G69" s="99">
        <v>13</v>
      </c>
      <c r="H69" s="100">
        <v>1460</v>
      </c>
      <c r="I69" s="100"/>
      <c r="J69" s="101">
        <v>11</v>
      </c>
      <c r="K69" s="102">
        <v>0</v>
      </c>
      <c r="L69" s="93">
        <v>-13</v>
      </c>
      <c r="M69" s="23"/>
      <c r="N69" s="93">
        <v>-5</v>
      </c>
      <c r="O69" s="94">
        <v>5</v>
      </c>
      <c r="P69" s="95">
        <v>61</v>
      </c>
      <c r="Q69" s="103" t="s">
        <v>123</v>
      </c>
      <c r="R69" s="97" t="s">
        <v>103</v>
      </c>
      <c r="S69" s="104" t="s">
        <v>224</v>
      </c>
      <c r="T69" s="105">
        <v>9</v>
      </c>
      <c r="U69" s="100"/>
      <c r="V69" s="100">
        <v>600</v>
      </c>
      <c r="W69" s="101">
        <v>11</v>
      </c>
      <c r="X69" s="106">
        <v>5</v>
      </c>
      <c r="Y69" s="93">
        <v>5</v>
      </c>
    </row>
    <row r="70" spans="1:25" ht="16.5" customHeight="1">
      <c r="A70" s="93">
        <v>0</v>
      </c>
      <c r="B70" s="94">
        <v>5</v>
      </c>
      <c r="C70" s="95">
        <v>21</v>
      </c>
      <c r="D70" s="96" t="s">
        <v>225</v>
      </c>
      <c r="E70" s="97" t="s">
        <v>93</v>
      </c>
      <c r="F70" s="97" t="s">
        <v>183</v>
      </c>
      <c r="G70" s="99">
        <v>13</v>
      </c>
      <c r="H70" s="100">
        <v>710</v>
      </c>
      <c r="I70" s="100"/>
      <c r="J70" s="101">
        <v>51</v>
      </c>
      <c r="K70" s="102">
        <v>5</v>
      </c>
      <c r="L70" s="93">
        <v>0</v>
      </c>
      <c r="M70" s="23"/>
      <c r="N70" s="93">
        <v>-5</v>
      </c>
      <c r="O70" s="94">
        <v>2</v>
      </c>
      <c r="P70" s="95">
        <v>21</v>
      </c>
      <c r="Q70" s="96" t="s">
        <v>123</v>
      </c>
      <c r="R70" s="97" t="s">
        <v>103</v>
      </c>
      <c r="S70" s="104" t="s">
        <v>224</v>
      </c>
      <c r="T70" s="105">
        <v>10</v>
      </c>
      <c r="U70" s="100"/>
      <c r="V70" s="100">
        <v>630</v>
      </c>
      <c r="W70" s="101">
        <v>51</v>
      </c>
      <c r="X70" s="106">
        <v>8</v>
      </c>
      <c r="Y70" s="93">
        <v>5</v>
      </c>
    </row>
    <row r="71" spans="1:25" ht="16.5" customHeight="1">
      <c r="A71" s="93">
        <v>-1</v>
      </c>
      <c r="B71" s="94">
        <v>0</v>
      </c>
      <c r="C71" s="108">
        <v>12</v>
      </c>
      <c r="D71" s="96" t="s">
        <v>226</v>
      </c>
      <c r="E71" s="109" t="s">
        <v>93</v>
      </c>
      <c r="F71" s="109" t="s">
        <v>183</v>
      </c>
      <c r="G71" s="111">
        <v>12</v>
      </c>
      <c r="H71" s="112">
        <v>680</v>
      </c>
      <c r="I71" s="112"/>
      <c r="J71" s="113">
        <v>62</v>
      </c>
      <c r="K71" s="114">
        <v>10</v>
      </c>
      <c r="L71" s="115">
        <v>1</v>
      </c>
      <c r="M71" s="31"/>
      <c r="N71" s="115">
        <v>11</v>
      </c>
      <c r="O71" s="116">
        <v>9</v>
      </c>
      <c r="P71" s="95">
        <v>12</v>
      </c>
      <c r="Q71" s="103" t="s">
        <v>227</v>
      </c>
      <c r="R71" s="97" t="s">
        <v>109</v>
      </c>
      <c r="S71" s="107" t="s">
        <v>228</v>
      </c>
      <c r="T71" s="105">
        <v>10</v>
      </c>
      <c r="U71" s="100">
        <v>100</v>
      </c>
      <c r="V71" s="100"/>
      <c r="W71" s="101">
        <v>62</v>
      </c>
      <c r="X71" s="106">
        <v>1</v>
      </c>
      <c r="Y71" s="115">
        <v>-11</v>
      </c>
    </row>
    <row r="72" spans="1:25" ht="16.5" customHeight="1">
      <c r="A72" s="93">
        <v>0</v>
      </c>
      <c r="B72" s="94">
        <v>5</v>
      </c>
      <c r="C72" s="95">
        <v>32</v>
      </c>
      <c r="D72" s="103" t="s">
        <v>225</v>
      </c>
      <c r="E72" s="109" t="s">
        <v>93</v>
      </c>
      <c r="F72" s="109" t="s">
        <v>183</v>
      </c>
      <c r="G72" s="99">
        <v>13</v>
      </c>
      <c r="H72" s="100">
        <v>710</v>
      </c>
      <c r="I72" s="100"/>
      <c r="J72" s="101">
        <v>42</v>
      </c>
      <c r="K72" s="102">
        <v>5</v>
      </c>
      <c r="L72" s="93">
        <v>0</v>
      </c>
      <c r="M72" s="23"/>
      <c r="N72" s="93">
        <v>-5</v>
      </c>
      <c r="O72" s="94">
        <v>5</v>
      </c>
      <c r="P72" s="95">
        <v>52</v>
      </c>
      <c r="Q72" s="103" t="s">
        <v>123</v>
      </c>
      <c r="R72" s="109" t="s">
        <v>103</v>
      </c>
      <c r="S72" s="117" t="s">
        <v>224</v>
      </c>
      <c r="T72" s="105">
        <v>9</v>
      </c>
      <c r="U72" s="100"/>
      <c r="V72" s="100">
        <v>600</v>
      </c>
      <c r="W72" s="101">
        <v>22</v>
      </c>
      <c r="X72" s="106">
        <v>5</v>
      </c>
      <c r="Y72" s="93">
        <v>5</v>
      </c>
    </row>
    <row r="73" spans="1:25" ht="16.5" customHeight="1">
      <c r="A73" s="93">
        <v>0</v>
      </c>
      <c r="B73" s="94">
        <v>5</v>
      </c>
      <c r="C73" s="95">
        <v>41</v>
      </c>
      <c r="D73" s="96" t="s">
        <v>225</v>
      </c>
      <c r="E73" s="97" t="s">
        <v>93</v>
      </c>
      <c r="F73" s="97" t="s">
        <v>229</v>
      </c>
      <c r="G73" s="99">
        <v>13</v>
      </c>
      <c r="H73" s="100">
        <v>710</v>
      </c>
      <c r="I73" s="100"/>
      <c r="J73" s="101">
        <v>31</v>
      </c>
      <c r="K73" s="102">
        <v>5</v>
      </c>
      <c r="L73" s="93">
        <v>0</v>
      </c>
      <c r="M73" s="23"/>
      <c r="N73" s="93">
        <v>11</v>
      </c>
      <c r="O73" s="94">
        <v>9</v>
      </c>
      <c r="P73" s="95">
        <v>41</v>
      </c>
      <c r="Q73" s="96" t="s">
        <v>230</v>
      </c>
      <c r="R73" s="97" t="s">
        <v>103</v>
      </c>
      <c r="S73" s="104" t="s">
        <v>231</v>
      </c>
      <c r="T73" s="105">
        <v>8</v>
      </c>
      <c r="U73" s="100">
        <v>100</v>
      </c>
      <c r="V73" s="100"/>
      <c r="W73" s="101">
        <v>31</v>
      </c>
      <c r="X73" s="106">
        <v>1</v>
      </c>
      <c r="Y73" s="93">
        <v>-11</v>
      </c>
    </row>
    <row r="74" spans="1:25" ht="16.5" customHeight="1">
      <c r="A74" s="93">
        <v>0</v>
      </c>
      <c r="B74" s="94">
        <v>5</v>
      </c>
      <c r="C74" s="95">
        <v>52</v>
      </c>
      <c r="D74" s="96" t="s">
        <v>225</v>
      </c>
      <c r="E74" s="97" t="s">
        <v>7</v>
      </c>
      <c r="F74" s="97" t="s">
        <v>232</v>
      </c>
      <c r="G74" s="99">
        <v>13</v>
      </c>
      <c r="H74" s="100">
        <v>710</v>
      </c>
      <c r="I74" s="100"/>
      <c r="J74" s="101">
        <v>22</v>
      </c>
      <c r="K74" s="102">
        <v>5</v>
      </c>
      <c r="L74" s="93">
        <v>0</v>
      </c>
      <c r="M74" s="23"/>
      <c r="N74" s="93">
        <v>-6</v>
      </c>
      <c r="O74" s="94">
        <v>0</v>
      </c>
      <c r="P74" s="95">
        <v>32</v>
      </c>
      <c r="Q74" s="103" t="s">
        <v>123</v>
      </c>
      <c r="R74" s="97" t="s">
        <v>103</v>
      </c>
      <c r="S74" s="104" t="s">
        <v>134</v>
      </c>
      <c r="T74" s="105">
        <v>11</v>
      </c>
      <c r="U74" s="100"/>
      <c r="V74" s="100">
        <v>660</v>
      </c>
      <c r="W74" s="101">
        <v>42</v>
      </c>
      <c r="X74" s="106">
        <v>10</v>
      </c>
      <c r="Y74" s="93">
        <v>6</v>
      </c>
    </row>
    <row r="75" spans="1:25" s="26" customFormat="1" ht="30" customHeight="1">
      <c r="A75" s="24"/>
      <c r="B75" s="24"/>
      <c r="C75" s="32"/>
      <c r="D75" s="24"/>
      <c r="E75" s="24"/>
      <c r="F75" s="24"/>
      <c r="G75" s="24"/>
      <c r="H75" s="24"/>
      <c r="I75" s="24"/>
      <c r="J75" s="32"/>
      <c r="K75" s="24"/>
      <c r="L75" s="24"/>
      <c r="M75" s="30"/>
      <c r="N75" s="24"/>
      <c r="O75" s="24"/>
      <c r="P75" s="32"/>
      <c r="Q75" s="24"/>
      <c r="R75" s="24"/>
      <c r="S75" s="24"/>
      <c r="T75" s="24"/>
      <c r="U75" s="24"/>
      <c r="V75" s="24"/>
      <c r="W75" s="32"/>
      <c r="X75" s="24"/>
      <c r="Y75" s="24"/>
    </row>
    <row r="76" spans="1:25" s="26" customFormat="1" ht="15">
      <c r="A76" s="122"/>
      <c r="B76" s="123" t="s">
        <v>53</v>
      </c>
      <c r="C76" s="124"/>
      <c r="D76" s="123"/>
      <c r="E76" s="125" t="s">
        <v>233</v>
      </c>
      <c r="F76" s="125"/>
      <c r="G76" s="126"/>
      <c r="H76" s="127" t="s">
        <v>55</v>
      </c>
      <c r="I76" s="127"/>
      <c r="J76" s="128" t="s">
        <v>138</v>
      </c>
      <c r="K76" s="128"/>
      <c r="L76" s="22"/>
      <c r="M76" s="23">
        <v>150</v>
      </c>
      <c r="N76" s="122"/>
      <c r="O76" s="123" t="s">
        <v>53</v>
      </c>
      <c r="P76" s="124"/>
      <c r="Q76" s="123"/>
      <c r="R76" s="125" t="s">
        <v>234</v>
      </c>
      <c r="S76" s="125"/>
      <c r="T76" s="126"/>
      <c r="U76" s="127" t="s">
        <v>55</v>
      </c>
      <c r="V76" s="127"/>
      <c r="W76" s="128" t="s">
        <v>140</v>
      </c>
      <c r="X76" s="128"/>
      <c r="Y76" s="22"/>
    </row>
    <row r="77" spans="1:25" s="26" customFormat="1" ht="12.75">
      <c r="A77" s="129"/>
      <c r="B77" s="129"/>
      <c r="C77" s="130"/>
      <c r="D77" s="131"/>
      <c r="E77" s="131"/>
      <c r="F77" s="131"/>
      <c r="G77" s="131"/>
      <c r="H77" s="132" t="s">
        <v>59</v>
      </c>
      <c r="I77" s="132"/>
      <c r="J77" s="128" t="s">
        <v>142</v>
      </c>
      <c r="K77" s="128"/>
      <c r="L77" s="22"/>
      <c r="M77" s="23">
        <v>150</v>
      </c>
      <c r="N77" s="129"/>
      <c r="O77" s="129"/>
      <c r="P77" s="130"/>
      <c r="Q77" s="131"/>
      <c r="R77" s="131"/>
      <c r="S77" s="131"/>
      <c r="T77" s="131"/>
      <c r="U77" s="132" t="s">
        <v>59</v>
      </c>
      <c r="V77" s="132"/>
      <c r="W77" s="128" t="s">
        <v>60</v>
      </c>
      <c r="X77" s="128"/>
      <c r="Y77" s="22"/>
    </row>
    <row r="78" spans="1:25" s="26" customFormat="1" ht="4.5" customHeight="1">
      <c r="A78" s="133"/>
      <c r="B78" s="134"/>
      <c r="C78" s="135"/>
      <c r="D78" s="136"/>
      <c r="E78" s="137"/>
      <c r="F78" s="137"/>
      <c r="G78" s="138"/>
      <c r="H78" s="139"/>
      <c r="I78" s="139"/>
      <c r="J78" s="135"/>
      <c r="K78" s="134"/>
      <c r="L78" s="140"/>
      <c r="M78" s="23"/>
      <c r="N78" s="133"/>
      <c r="O78" s="134"/>
      <c r="P78" s="135"/>
      <c r="Q78" s="136"/>
      <c r="R78" s="137"/>
      <c r="S78" s="137"/>
      <c r="T78" s="138"/>
      <c r="U78" s="139"/>
      <c r="V78" s="139"/>
      <c r="W78" s="141"/>
      <c r="X78" s="139"/>
      <c r="Y78" s="140"/>
    </row>
    <row r="79" spans="1:25" s="26" customFormat="1" ht="12.75" customHeight="1">
      <c r="A79" s="142" t="str">
        <f>$A$4</f>
        <v>1 тур</v>
      </c>
      <c r="B79" s="143"/>
      <c r="C79" s="144"/>
      <c r="D79" s="145"/>
      <c r="E79" s="25" t="s">
        <v>63</v>
      </c>
      <c r="F79" s="146" t="s">
        <v>235</v>
      </c>
      <c r="H79" s="147"/>
      <c r="I79" s="148"/>
      <c r="J79" s="28"/>
      <c r="K79" s="60"/>
      <c r="L79" s="61"/>
      <c r="M79" s="149"/>
      <c r="N79" s="142" t="str">
        <f>$A$4</f>
        <v>1 тур</v>
      </c>
      <c r="O79" s="143"/>
      <c r="P79" s="144"/>
      <c r="Q79" s="145"/>
      <c r="R79" s="25" t="s">
        <v>63</v>
      </c>
      <c r="S79" s="146" t="s">
        <v>236</v>
      </c>
      <c r="U79" s="147"/>
      <c r="V79" s="148"/>
      <c r="W79" s="28"/>
      <c r="X79" s="60"/>
      <c r="Y79" s="61"/>
    </row>
    <row r="80" spans="1:25" s="26" customFormat="1" ht="12.75" customHeight="1">
      <c r="A80" s="150"/>
      <c r="B80" s="143"/>
      <c r="C80" s="144"/>
      <c r="D80" s="145"/>
      <c r="E80" s="27" t="s">
        <v>66</v>
      </c>
      <c r="F80" s="146" t="s">
        <v>237</v>
      </c>
      <c r="H80" s="151"/>
      <c r="I80" s="148"/>
      <c r="J80" s="29"/>
      <c r="K80" s="62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10.1</v>
      </c>
      <c r="L80" s="63"/>
      <c r="M80" s="149"/>
      <c r="N80" s="150"/>
      <c r="O80" s="143"/>
      <c r="P80" s="144"/>
      <c r="Q80" s="145"/>
      <c r="R80" s="27" t="s">
        <v>66</v>
      </c>
      <c r="S80" s="146" t="s">
        <v>145</v>
      </c>
      <c r="U80" s="151"/>
      <c r="V80" s="148"/>
      <c r="W80" s="29"/>
      <c r="X80" s="62">
        <f>IF(S79&amp;S80&amp;S81&amp;S82="","",(LEN(S79&amp;S80&amp;S81&amp;S82)-LEN(SUBSTITUTE(S79&amp;S80&amp;S81&amp;S82,"Т","")))*4+(LEN(S79&amp;S80&amp;S81&amp;S82)-LEN(SUBSTITUTE(S79&amp;S80&amp;S81&amp;S82,"К","")))*3+(LEN(S79&amp;S80&amp;S81&amp;S82)-LEN(SUBSTITUTE(S79&amp;S80&amp;S81&amp;S82,"Д","")))*2+(LEN(S79&amp;S80&amp;S81&amp;S82)-LEN(SUBSTITUTE(S79&amp;S80&amp;S81&amp;S82,"В","")))+0.1)</f>
        <v>8.1</v>
      </c>
      <c r="Y80" s="63"/>
    </row>
    <row r="81" spans="1:25" s="26" customFormat="1" ht="12.75" customHeight="1">
      <c r="A81" s="150"/>
      <c r="B81" s="143"/>
      <c r="C81" s="144"/>
      <c r="D81" s="145"/>
      <c r="E81" s="27" t="s">
        <v>69</v>
      </c>
      <c r="F81" s="146" t="s">
        <v>238</v>
      </c>
      <c r="H81" s="147"/>
      <c r="I81" s="148"/>
      <c r="J81" s="64">
        <f>IF(K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7.1</v>
      </c>
      <c r="K81" s="62" t="str">
        <f>IF(K80="","","+")</f>
        <v>+</v>
      </c>
      <c r="L81" s="65">
        <f>IF(K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13.1</v>
      </c>
      <c r="M81" s="149"/>
      <c r="N81" s="150"/>
      <c r="O81" s="143"/>
      <c r="P81" s="144"/>
      <c r="Q81" s="145"/>
      <c r="R81" s="27" t="s">
        <v>69</v>
      </c>
      <c r="S81" s="146" t="s">
        <v>239</v>
      </c>
      <c r="U81" s="147"/>
      <c r="V81" s="148"/>
      <c r="W81" s="64">
        <f>IF(X80="","",(LEN(O83&amp;O84&amp;O85&amp;O86)-LEN(SUBSTITUTE(O83&amp;O84&amp;O85&amp;O86,"Т","")))*4+(LEN(O83&amp;O84&amp;O85&amp;O86)-LEN(SUBSTITUTE(O83&amp;O84&amp;O85&amp;O86,"К","")))*3+(LEN(O83&amp;O84&amp;O85&amp;O86)-LEN(SUBSTITUTE(O83&amp;O84&amp;O85&amp;O86,"Д","")))*2+(LEN(O83&amp;O84&amp;O85&amp;O86)-LEN(SUBSTITUTE(O83&amp;O84&amp;O85&amp;O86,"В","")))+0.1)</f>
        <v>18.1</v>
      </c>
      <c r="X81" s="62" t="str">
        <f>IF(X80="","","+")</f>
        <v>+</v>
      </c>
      <c r="Y81" s="65">
        <f>IF(X80="","",(LEN(U83&amp;U84&amp;U85&amp;U86)-LEN(SUBSTITUTE(U83&amp;U84&amp;U85&amp;U86,"Т","")))*4+(LEN(U83&amp;U84&amp;U85&amp;U86)-LEN(SUBSTITUTE(U83&amp;U84&amp;U85&amp;U86,"К","")))*3+(LEN(U83&amp;U84&amp;U85&amp;U86)-LEN(SUBSTITUTE(U83&amp;U84&amp;U85&amp;U86,"Д","")))*2+(LEN(U83&amp;U84&amp;U85&amp;U86)-LEN(SUBSTITUTE(U83&amp;U84&amp;U85&amp;U86,"В","")))+0.1)</f>
        <v>3.1</v>
      </c>
    </row>
    <row r="82" spans="1:25" s="26" customFormat="1" ht="12.75" customHeight="1">
      <c r="A82" s="150"/>
      <c r="B82" s="143"/>
      <c r="C82" s="144"/>
      <c r="D82" s="145"/>
      <c r="E82" s="25" t="s">
        <v>72</v>
      </c>
      <c r="F82" s="146" t="s">
        <v>240</v>
      </c>
      <c r="H82" s="147"/>
      <c r="I82" s="148"/>
      <c r="J82" s="29"/>
      <c r="K82" s="62">
        <f>IF(K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10.1</v>
      </c>
      <c r="L82" s="63"/>
      <c r="M82" s="149"/>
      <c r="N82" s="150"/>
      <c r="O82" s="143"/>
      <c r="P82" s="144"/>
      <c r="Q82" s="145"/>
      <c r="R82" s="25" t="s">
        <v>72</v>
      </c>
      <c r="S82" s="146" t="s">
        <v>241</v>
      </c>
      <c r="U82" s="147"/>
      <c r="V82" s="148"/>
      <c r="W82" s="29"/>
      <c r="X82" s="62">
        <f>IF(X80="","",(LEN(S87&amp;S88&amp;S89&amp;S90)-LEN(SUBSTITUTE(S87&amp;S88&amp;S89&amp;S90,"Т","")))*4+(LEN(S87&amp;S88&amp;S89&amp;S90)-LEN(SUBSTITUTE(S87&amp;S88&amp;S89&amp;S90,"К","")))*3+(LEN(S87&amp;S88&amp;S89&amp;S90)-LEN(SUBSTITUTE(S87&amp;S88&amp;S89&amp;S90,"Д","")))*2+(LEN(S87&amp;S88&amp;S89&amp;S90)-LEN(SUBSTITUTE(S87&amp;S88&amp;S89&amp;S90,"В","")))+0.1)</f>
        <v>11.1</v>
      </c>
      <c r="Y82" s="63"/>
    </row>
    <row r="83" spans="1:25" s="26" customFormat="1" ht="12.75" customHeight="1">
      <c r="A83" s="66" t="s">
        <v>63</v>
      </c>
      <c r="B83" s="156" t="s">
        <v>242</v>
      </c>
      <c r="C83" s="144"/>
      <c r="D83" s="145"/>
      <c r="E83" s="153"/>
      <c r="F83" s="153"/>
      <c r="G83" s="25" t="s">
        <v>63</v>
      </c>
      <c r="H83" s="146" t="s">
        <v>243</v>
      </c>
      <c r="J83" s="147"/>
      <c r="K83" s="151"/>
      <c r="L83" s="154"/>
      <c r="M83" s="149"/>
      <c r="N83" s="66" t="s">
        <v>63</v>
      </c>
      <c r="O83" s="152" t="s">
        <v>244</v>
      </c>
      <c r="P83" s="144"/>
      <c r="Q83" s="145"/>
      <c r="R83" s="153"/>
      <c r="S83" s="153"/>
      <c r="T83" s="25" t="s">
        <v>63</v>
      </c>
      <c r="U83" s="146" t="s">
        <v>245</v>
      </c>
      <c r="W83" s="147"/>
      <c r="X83" s="151"/>
      <c r="Y83" s="154"/>
    </row>
    <row r="84" spans="1:25" s="26" customFormat="1" ht="12.75" customHeight="1">
      <c r="A84" s="67" t="s">
        <v>66</v>
      </c>
      <c r="B84" s="152" t="s">
        <v>246</v>
      </c>
      <c r="C84" s="155"/>
      <c r="D84" s="145"/>
      <c r="E84" s="153"/>
      <c r="F84" s="153"/>
      <c r="G84" s="27" t="s">
        <v>66</v>
      </c>
      <c r="H84" s="146" t="s">
        <v>247</v>
      </c>
      <c r="J84" s="147"/>
      <c r="K84" s="151"/>
      <c r="L84" s="154"/>
      <c r="M84" s="149"/>
      <c r="N84" s="67" t="s">
        <v>66</v>
      </c>
      <c r="O84" s="152" t="s">
        <v>197</v>
      </c>
      <c r="P84" s="155"/>
      <c r="Q84" s="145"/>
      <c r="R84" s="153"/>
      <c r="S84" s="153"/>
      <c r="T84" s="27" t="s">
        <v>66</v>
      </c>
      <c r="U84" s="161" t="s">
        <v>248</v>
      </c>
      <c r="W84" s="147"/>
      <c r="X84" s="151"/>
      <c r="Y84" s="154"/>
    </row>
    <row r="85" spans="1:25" s="26" customFormat="1" ht="12.75" customHeight="1">
      <c r="A85" s="67" t="s">
        <v>69</v>
      </c>
      <c r="B85" s="152" t="s">
        <v>249</v>
      </c>
      <c r="C85" s="144"/>
      <c r="D85" s="145"/>
      <c r="E85" s="153"/>
      <c r="F85" s="153"/>
      <c r="G85" s="27" t="s">
        <v>69</v>
      </c>
      <c r="H85" s="146" t="s">
        <v>250</v>
      </c>
      <c r="J85" s="147"/>
      <c r="K85" s="147"/>
      <c r="L85" s="154"/>
      <c r="M85" s="149"/>
      <c r="N85" s="67" t="s">
        <v>69</v>
      </c>
      <c r="O85" s="152" t="s">
        <v>251</v>
      </c>
      <c r="P85" s="144"/>
      <c r="Q85" s="145"/>
      <c r="R85" s="153"/>
      <c r="S85" s="153"/>
      <c r="T85" s="27" t="s">
        <v>69</v>
      </c>
      <c r="U85" s="146" t="s">
        <v>192</v>
      </c>
      <c r="W85" s="147"/>
      <c r="X85" s="147"/>
      <c r="Y85" s="154"/>
    </row>
    <row r="86" spans="1:25" s="26" customFormat="1" ht="12.75" customHeight="1">
      <c r="A86" s="66" t="s">
        <v>72</v>
      </c>
      <c r="B86" s="152" t="s">
        <v>252</v>
      </c>
      <c r="C86" s="155"/>
      <c r="D86" s="145"/>
      <c r="E86" s="153"/>
      <c r="F86" s="153"/>
      <c r="G86" s="25" t="s">
        <v>72</v>
      </c>
      <c r="H86" s="146" t="s">
        <v>253</v>
      </c>
      <c r="J86" s="147"/>
      <c r="K86" s="68" t="s">
        <v>89</v>
      </c>
      <c r="L86" s="154"/>
      <c r="M86" s="149"/>
      <c r="N86" s="66" t="s">
        <v>72</v>
      </c>
      <c r="O86" s="152" t="s">
        <v>254</v>
      </c>
      <c r="P86" s="155"/>
      <c r="Q86" s="145"/>
      <c r="R86" s="153"/>
      <c r="S86" s="153"/>
      <c r="T86" s="25" t="s">
        <v>72</v>
      </c>
      <c r="U86" s="146" t="s">
        <v>255</v>
      </c>
      <c r="W86" s="147"/>
      <c r="X86" s="68" t="s">
        <v>89</v>
      </c>
      <c r="Y86" s="154"/>
    </row>
    <row r="87" spans="1:25" s="26" customFormat="1" ht="12.75" customHeight="1">
      <c r="A87" s="157"/>
      <c r="B87" s="155"/>
      <c r="C87" s="155"/>
      <c r="D87" s="145"/>
      <c r="E87" s="25" t="s">
        <v>63</v>
      </c>
      <c r="F87" s="146" t="s">
        <v>256</v>
      </c>
      <c r="H87" s="147"/>
      <c r="I87" s="158"/>
      <c r="J87" s="69" t="s">
        <v>93</v>
      </c>
      <c r="K87" s="159" t="s">
        <v>257</v>
      </c>
      <c r="L87" s="154"/>
      <c r="M87" s="149"/>
      <c r="N87" s="157"/>
      <c r="O87" s="155"/>
      <c r="P87" s="155"/>
      <c r="Q87" s="145"/>
      <c r="R87" s="25" t="s">
        <v>63</v>
      </c>
      <c r="S87" s="146" t="s">
        <v>212</v>
      </c>
      <c r="U87" s="147"/>
      <c r="V87" s="158"/>
      <c r="W87" s="69" t="s">
        <v>93</v>
      </c>
      <c r="X87" s="159" t="s">
        <v>258</v>
      </c>
      <c r="Y87" s="154"/>
    </row>
    <row r="88" spans="1:25" s="26" customFormat="1" ht="12.75" customHeight="1">
      <c r="A88" s="150"/>
      <c r="B88" s="70" t="s">
        <v>97</v>
      </c>
      <c r="C88" s="144"/>
      <c r="D88" s="145"/>
      <c r="E88" s="27" t="s">
        <v>66</v>
      </c>
      <c r="F88" s="146" t="s">
        <v>259</v>
      </c>
      <c r="H88" s="147"/>
      <c r="I88" s="148"/>
      <c r="J88" s="69" t="s">
        <v>7</v>
      </c>
      <c r="K88" s="160" t="s">
        <v>257</v>
      </c>
      <c r="L88" s="154"/>
      <c r="M88" s="149"/>
      <c r="N88" s="150"/>
      <c r="O88" s="70" t="s">
        <v>97</v>
      </c>
      <c r="P88" s="144"/>
      <c r="Q88" s="145"/>
      <c r="R88" s="27" t="s">
        <v>66</v>
      </c>
      <c r="S88" s="146" t="s">
        <v>260</v>
      </c>
      <c r="U88" s="147"/>
      <c r="V88" s="148"/>
      <c r="W88" s="69" t="s">
        <v>7</v>
      </c>
      <c r="X88" s="160" t="s">
        <v>258</v>
      </c>
      <c r="Y88" s="154"/>
    </row>
    <row r="89" spans="1:25" s="26" customFormat="1" ht="12.75" customHeight="1">
      <c r="A89" s="150"/>
      <c r="B89" s="70" t="s">
        <v>261</v>
      </c>
      <c r="C89" s="144"/>
      <c r="D89" s="145"/>
      <c r="E89" s="27" t="s">
        <v>69</v>
      </c>
      <c r="F89" s="146" t="s">
        <v>262</v>
      </c>
      <c r="H89" s="151"/>
      <c r="I89" s="148"/>
      <c r="J89" s="69" t="s">
        <v>103</v>
      </c>
      <c r="K89" s="160" t="s">
        <v>263</v>
      </c>
      <c r="L89" s="154"/>
      <c r="M89" s="149"/>
      <c r="N89" s="150"/>
      <c r="O89" s="70" t="s">
        <v>264</v>
      </c>
      <c r="P89" s="144"/>
      <c r="Q89" s="145"/>
      <c r="R89" s="27" t="s">
        <v>69</v>
      </c>
      <c r="S89" s="146" t="s">
        <v>265</v>
      </c>
      <c r="U89" s="151"/>
      <c r="V89" s="148"/>
      <c r="W89" s="69" t="s">
        <v>103</v>
      </c>
      <c r="X89" s="160" t="s">
        <v>266</v>
      </c>
      <c r="Y89" s="154"/>
    </row>
    <row r="90" spans="1:25" s="26" customFormat="1" ht="12.75" customHeight="1">
      <c r="A90" s="162"/>
      <c r="B90" s="163"/>
      <c r="C90" s="163"/>
      <c r="D90" s="145"/>
      <c r="E90" s="25" t="s">
        <v>72</v>
      </c>
      <c r="F90" s="146" t="s">
        <v>267</v>
      </c>
      <c r="H90" s="163"/>
      <c r="I90" s="163"/>
      <c r="J90" s="71" t="s">
        <v>109</v>
      </c>
      <c r="K90" s="160" t="s">
        <v>263</v>
      </c>
      <c r="L90" s="164"/>
      <c r="M90" s="165"/>
      <c r="N90" s="162"/>
      <c r="O90" s="163"/>
      <c r="P90" s="163"/>
      <c r="Q90" s="145"/>
      <c r="R90" s="25" t="s">
        <v>72</v>
      </c>
      <c r="S90" s="161" t="s">
        <v>268</v>
      </c>
      <c r="U90" s="163"/>
      <c r="V90" s="163"/>
      <c r="W90" s="71" t="s">
        <v>109</v>
      </c>
      <c r="X90" s="160" t="s">
        <v>269</v>
      </c>
      <c r="Y90" s="164"/>
    </row>
    <row r="91" spans="1:25" ht="4.5" customHeight="1">
      <c r="A91" s="72"/>
      <c r="B91" s="73"/>
      <c r="C91" s="74"/>
      <c r="D91" s="75"/>
      <c r="E91" s="76"/>
      <c r="F91" s="76"/>
      <c r="G91" s="77"/>
      <c r="H91" s="78"/>
      <c r="I91" s="78"/>
      <c r="J91" s="74"/>
      <c r="K91" s="73"/>
      <c r="L91" s="79"/>
      <c r="N91" s="72"/>
      <c r="O91" s="73"/>
      <c r="P91" s="74"/>
      <c r="Q91" s="75"/>
      <c r="R91" s="76"/>
      <c r="S91" s="76"/>
      <c r="T91" s="77"/>
      <c r="U91" s="78"/>
      <c r="V91" s="78"/>
      <c r="W91" s="74"/>
      <c r="X91" s="73"/>
      <c r="Y91" s="79"/>
    </row>
    <row r="92" spans="1:25" ht="12.75" customHeight="1">
      <c r="A92" s="80"/>
      <c r="B92" s="80" t="s">
        <v>111</v>
      </c>
      <c r="C92" s="81"/>
      <c r="D92" s="82" t="s">
        <v>112</v>
      </c>
      <c r="E92" s="82" t="s">
        <v>113</v>
      </c>
      <c r="F92" s="83" t="s">
        <v>114</v>
      </c>
      <c r="G92" s="82" t="s">
        <v>115</v>
      </c>
      <c r="H92" s="84" t="s">
        <v>116</v>
      </c>
      <c r="I92" s="85"/>
      <c r="J92" s="81" t="s">
        <v>117</v>
      </c>
      <c r="K92" s="82" t="s">
        <v>111</v>
      </c>
      <c r="L92" s="80" t="s">
        <v>118</v>
      </c>
      <c r="M92" s="23">
        <v>150</v>
      </c>
      <c r="N92" s="80"/>
      <c r="O92" s="80" t="s">
        <v>111</v>
      </c>
      <c r="P92" s="81"/>
      <c r="Q92" s="82" t="s">
        <v>112</v>
      </c>
      <c r="R92" s="82" t="s">
        <v>113</v>
      </c>
      <c r="S92" s="83" t="s">
        <v>114</v>
      </c>
      <c r="T92" s="82" t="s">
        <v>115</v>
      </c>
      <c r="U92" s="84" t="s">
        <v>116</v>
      </c>
      <c r="V92" s="85"/>
      <c r="W92" s="81" t="s">
        <v>117</v>
      </c>
      <c r="X92" s="82" t="s">
        <v>111</v>
      </c>
      <c r="Y92" s="80" t="s">
        <v>118</v>
      </c>
    </row>
    <row r="93" spans="1:25" ht="12.75">
      <c r="A93" s="86" t="s">
        <v>118</v>
      </c>
      <c r="B93" s="87" t="s">
        <v>119</v>
      </c>
      <c r="C93" s="88" t="s">
        <v>120</v>
      </c>
      <c r="D93" s="89" t="s">
        <v>121</v>
      </c>
      <c r="E93" s="89" t="s">
        <v>122</v>
      </c>
      <c r="F93" s="89"/>
      <c r="G93" s="89"/>
      <c r="H93" s="90" t="s">
        <v>120</v>
      </c>
      <c r="I93" s="90" t="s">
        <v>117</v>
      </c>
      <c r="J93" s="91"/>
      <c r="K93" s="86" t="s">
        <v>119</v>
      </c>
      <c r="L93" s="86"/>
      <c r="M93" s="23">
        <v>150</v>
      </c>
      <c r="N93" s="86" t="s">
        <v>118</v>
      </c>
      <c r="O93" s="86" t="s">
        <v>119</v>
      </c>
      <c r="P93" s="91" t="s">
        <v>120</v>
      </c>
      <c r="Q93" s="92" t="s">
        <v>121</v>
      </c>
      <c r="R93" s="92" t="s">
        <v>122</v>
      </c>
      <c r="S93" s="92"/>
      <c r="T93" s="92"/>
      <c r="U93" s="90" t="s">
        <v>120</v>
      </c>
      <c r="V93" s="90" t="s">
        <v>117</v>
      </c>
      <c r="W93" s="91"/>
      <c r="X93" s="86" t="s">
        <v>119</v>
      </c>
      <c r="Y93" s="86"/>
    </row>
    <row r="94" spans="1:25" ht="16.5" customHeight="1">
      <c r="A94" s="93">
        <v>1</v>
      </c>
      <c r="B94" s="94">
        <v>8</v>
      </c>
      <c r="C94" s="95">
        <v>41</v>
      </c>
      <c r="D94" s="96" t="s">
        <v>230</v>
      </c>
      <c r="E94" s="97" t="s">
        <v>103</v>
      </c>
      <c r="F94" s="98" t="s">
        <v>270</v>
      </c>
      <c r="G94" s="99">
        <v>9</v>
      </c>
      <c r="H94" s="100"/>
      <c r="I94" s="100">
        <v>140</v>
      </c>
      <c r="J94" s="101">
        <v>31</v>
      </c>
      <c r="K94" s="102">
        <v>2</v>
      </c>
      <c r="L94" s="93">
        <v>-1</v>
      </c>
      <c r="M94" s="23"/>
      <c r="N94" s="93">
        <v>4</v>
      </c>
      <c r="O94" s="94">
        <v>7</v>
      </c>
      <c r="P94" s="95">
        <v>41</v>
      </c>
      <c r="Q94" s="103" t="s">
        <v>225</v>
      </c>
      <c r="R94" s="97" t="s">
        <v>7</v>
      </c>
      <c r="S94" s="107" t="s">
        <v>271</v>
      </c>
      <c r="T94" s="105">
        <v>10</v>
      </c>
      <c r="U94" s="100">
        <v>420</v>
      </c>
      <c r="V94" s="100"/>
      <c r="W94" s="101">
        <v>31</v>
      </c>
      <c r="X94" s="106">
        <v>3</v>
      </c>
      <c r="Y94" s="93">
        <v>-4</v>
      </c>
    </row>
    <row r="95" spans="1:25" ht="16.5" customHeight="1">
      <c r="A95" s="93">
        <v>2</v>
      </c>
      <c r="B95" s="94">
        <v>10</v>
      </c>
      <c r="C95" s="95">
        <v>61</v>
      </c>
      <c r="D95" s="96" t="s">
        <v>272</v>
      </c>
      <c r="E95" s="97" t="s">
        <v>7</v>
      </c>
      <c r="F95" s="98" t="s">
        <v>273</v>
      </c>
      <c r="G95" s="99">
        <v>8</v>
      </c>
      <c r="H95" s="100"/>
      <c r="I95" s="100">
        <v>100</v>
      </c>
      <c r="J95" s="101">
        <v>11</v>
      </c>
      <c r="K95" s="102">
        <v>0</v>
      </c>
      <c r="L95" s="93">
        <v>-2</v>
      </c>
      <c r="M95" s="23"/>
      <c r="N95" s="93">
        <v>-3</v>
      </c>
      <c r="O95" s="94">
        <v>4</v>
      </c>
      <c r="P95" s="95">
        <v>61</v>
      </c>
      <c r="Q95" s="96" t="s">
        <v>274</v>
      </c>
      <c r="R95" s="97" t="s">
        <v>7</v>
      </c>
      <c r="S95" s="107" t="s">
        <v>271</v>
      </c>
      <c r="T95" s="105">
        <v>10</v>
      </c>
      <c r="U95" s="100">
        <v>170</v>
      </c>
      <c r="V95" s="100"/>
      <c r="W95" s="101">
        <v>11</v>
      </c>
      <c r="X95" s="106">
        <v>6</v>
      </c>
      <c r="Y95" s="93">
        <v>3</v>
      </c>
    </row>
    <row r="96" spans="1:25" ht="16.5" customHeight="1">
      <c r="A96" s="93">
        <v>0</v>
      </c>
      <c r="B96" s="94">
        <v>4</v>
      </c>
      <c r="C96" s="108">
        <v>21</v>
      </c>
      <c r="D96" s="96" t="s">
        <v>135</v>
      </c>
      <c r="E96" s="109" t="s">
        <v>103</v>
      </c>
      <c r="F96" s="110" t="s">
        <v>270</v>
      </c>
      <c r="G96" s="111">
        <v>10</v>
      </c>
      <c r="H96" s="112"/>
      <c r="I96" s="112">
        <v>170</v>
      </c>
      <c r="J96" s="113">
        <v>51</v>
      </c>
      <c r="K96" s="114">
        <v>6</v>
      </c>
      <c r="L96" s="115">
        <v>0</v>
      </c>
      <c r="M96" s="31"/>
      <c r="N96" s="115">
        <v>4</v>
      </c>
      <c r="O96" s="116">
        <v>7</v>
      </c>
      <c r="P96" s="95">
        <v>21</v>
      </c>
      <c r="Q96" s="103" t="s">
        <v>225</v>
      </c>
      <c r="R96" s="97" t="s">
        <v>7</v>
      </c>
      <c r="S96" s="107" t="s">
        <v>271</v>
      </c>
      <c r="T96" s="105">
        <v>10</v>
      </c>
      <c r="U96" s="100">
        <v>420</v>
      </c>
      <c r="V96" s="100"/>
      <c r="W96" s="101">
        <v>51</v>
      </c>
      <c r="X96" s="106">
        <v>3</v>
      </c>
      <c r="Y96" s="115">
        <v>-4</v>
      </c>
    </row>
    <row r="97" spans="1:25" ht="16.5" customHeight="1">
      <c r="A97" s="93">
        <v>-1</v>
      </c>
      <c r="B97" s="94">
        <v>0</v>
      </c>
      <c r="C97" s="95">
        <v>32</v>
      </c>
      <c r="D97" s="103" t="s">
        <v>275</v>
      </c>
      <c r="E97" s="109" t="s">
        <v>103</v>
      </c>
      <c r="F97" s="109" t="s">
        <v>185</v>
      </c>
      <c r="G97" s="99">
        <v>11</v>
      </c>
      <c r="H97" s="100"/>
      <c r="I97" s="100">
        <v>200</v>
      </c>
      <c r="J97" s="101">
        <v>42</v>
      </c>
      <c r="K97" s="102">
        <v>10</v>
      </c>
      <c r="L97" s="93">
        <v>1</v>
      </c>
      <c r="M97" s="23"/>
      <c r="N97" s="93">
        <v>-6</v>
      </c>
      <c r="O97" s="94">
        <v>0</v>
      </c>
      <c r="P97" s="95">
        <v>32</v>
      </c>
      <c r="Q97" s="103" t="s">
        <v>126</v>
      </c>
      <c r="R97" s="109" t="s">
        <v>103</v>
      </c>
      <c r="S97" s="117" t="s">
        <v>276</v>
      </c>
      <c r="T97" s="105">
        <v>7</v>
      </c>
      <c r="U97" s="100">
        <v>50</v>
      </c>
      <c r="V97" s="100"/>
      <c r="W97" s="101">
        <v>42</v>
      </c>
      <c r="X97" s="106">
        <v>10</v>
      </c>
      <c r="Y97" s="93">
        <v>6</v>
      </c>
    </row>
    <row r="98" spans="1:25" ht="16.5" customHeight="1">
      <c r="A98" s="93">
        <v>0</v>
      </c>
      <c r="B98" s="94">
        <v>4</v>
      </c>
      <c r="C98" s="95">
        <v>52</v>
      </c>
      <c r="D98" s="96" t="s">
        <v>135</v>
      </c>
      <c r="E98" s="97" t="s">
        <v>103</v>
      </c>
      <c r="F98" s="97" t="s">
        <v>185</v>
      </c>
      <c r="G98" s="99">
        <v>10</v>
      </c>
      <c r="H98" s="100"/>
      <c r="I98" s="100">
        <v>170</v>
      </c>
      <c r="J98" s="101">
        <v>22</v>
      </c>
      <c r="K98" s="102">
        <v>6</v>
      </c>
      <c r="L98" s="93">
        <v>0</v>
      </c>
      <c r="M98" s="23"/>
      <c r="N98" s="93">
        <v>-4</v>
      </c>
      <c r="O98" s="94">
        <v>2</v>
      </c>
      <c r="P98" s="95">
        <v>52</v>
      </c>
      <c r="Q98" s="96" t="s">
        <v>272</v>
      </c>
      <c r="R98" s="97" t="s">
        <v>103</v>
      </c>
      <c r="S98" s="107" t="s">
        <v>186</v>
      </c>
      <c r="T98" s="105">
        <v>6</v>
      </c>
      <c r="U98" s="100">
        <v>150</v>
      </c>
      <c r="V98" s="100"/>
      <c r="W98" s="101">
        <v>22</v>
      </c>
      <c r="X98" s="106">
        <v>8</v>
      </c>
      <c r="Y98" s="93">
        <v>4</v>
      </c>
    </row>
    <row r="99" spans="1:25" ht="16.5" customHeight="1">
      <c r="A99" s="93">
        <v>0</v>
      </c>
      <c r="B99" s="94">
        <v>4</v>
      </c>
      <c r="C99" s="95">
        <v>12</v>
      </c>
      <c r="D99" s="96" t="s">
        <v>230</v>
      </c>
      <c r="E99" s="97" t="s">
        <v>103</v>
      </c>
      <c r="F99" s="98" t="s">
        <v>277</v>
      </c>
      <c r="G99" s="99">
        <v>10</v>
      </c>
      <c r="H99" s="100"/>
      <c r="I99" s="100">
        <v>170</v>
      </c>
      <c r="J99" s="101">
        <v>62</v>
      </c>
      <c r="K99" s="102">
        <v>6</v>
      </c>
      <c r="L99" s="93">
        <v>0</v>
      </c>
      <c r="M99" s="23"/>
      <c r="N99" s="93">
        <v>7</v>
      </c>
      <c r="O99" s="94">
        <v>10</v>
      </c>
      <c r="P99" s="95">
        <v>12</v>
      </c>
      <c r="Q99" s="103" t="s">
        <v>278</v>
      </c>
      <c r="R99" s="97" t="s">
        <v>7</v>
      </c>
      <c r="S99" s="107" t="s">
        <v>271</v>
      </c>
      <c r="T99" s="105">
        <v>10</v>
      </c>
      <c r="U99" s="100">
        <v>590</v>
      </c>
      <c r="V99" s="100"/>
      <c r="W99" s="101">
        <v>62</v>
      </c>
      <c r="X99" s="106">
        <v>0</v>
      </c>
      <c r="Y99" s="93">
        <v>-7</v>
      </c>
    </row>
    <row r="100" spans="1:25" s="26" customFormat="1" ht="9.75" customHeight="1">
      <c r="A100" s="24"/>
      <c r="B100" s="24"/>
      <c r="C100" s="32"/>
      <c r="D100" s="24"/>
      <c r="E100" s="24"/>
      <c r="F100" s="24"/>
      <c r="G100" s="24"/>
      <c r="H100" s="24"/>
      <c r="I100" s="24"/>
      <c r="J100" s="32"/>
      <c r="K100" s="24"/>
      <c r="L100" s="24"/>
      <c r="M100" s="30"/>
      <c r="N100" s="24"/>
      <c r="O100" s="24"/>
      <c r="P100" s="32"/>
      <c r="Q100" s="24"/>
      <c r="R100" s="24"/>
      <c r="S100" s="24"/>
      <c r="T100" s="24"/>
      <c r="U100" s="24"/>
      <c r="V100" s="24"/>
      <c r="W100" s="32"/>
      <c r="X100" s="24"/>
      <c r="Y100" s="24"/>
    </row>
    <row r="101" spans="1:25" s="26" customFormat="1" ht="15">
      <c r="A101" s="122"/>
      <c r="B101" s="123" t="s">
        <v>53</v>
      </c>
      <c r="C101" s="124"/>
      <c r="D101" s="123"/>
      <c r="E101" s="125" t="s">
        <v>279</v>
      </c>
      <c r="F101" s="125"/>
      <c r="G101" s="126"/>
      <c r="H101" s="127" t="s">
        <v>55</v>
      </c>
      <c r="I101" s="127"/>
      <c r="J101" s="128" t="s">
        <v>56</v>
      </c>
      <c r="K101" s="128"/>
      <c r="L101" s="22"/>
      <c r="M101" s="23">
        <v>150</v>
      </c>
      <c r="N101" s="122"/>
      <c r="O101" s="123" t="s">
        <v>53</v>
      </c>
      <c r="P101" s="124"/>
      <c r="Q101" s="123"/>
      <c r="R101" s="125" t="s">
        <v>268</v>
      </c>
      <c r="S101" s="125"/>
      <c r="T101" s="126"/>
      <c r="U101" s="127" t="s">
        <v>55</v>
      </c>
      <c r="V101" s="127"/>
      <c r="W101" s="128" t="s">
        <v>58</v>
      </c>
      <c r="X101" s="128"/>
      <c r="Y101" s="22"/>
    </row>
    <row r="102" spans="1:25" s="26" customFormat="1" ht="12.75">
      <c r="A102" s="129"/>
      <c r="B102" s="129"/>
      <c r="C102" s="130"/>
      <c r="D102" s="131"/>
      <c r="E102" s="131"/>
      <c r="F102" s="131"/>
      <c r="G102" s="131"/>
      <c r="H102" s="132" t="s">
        <v>59</v>
      </c>
      <c r="I102" s="132"/>
      <c r="J102" s="128" t="s">
        <v>141</v>
      </c>
      <c r="K102" s="128"/>
      <c r="L102" s="22"/>
      <c r="M102" s="23">
        <v>150</v>
      </c>
      <c r="N102" s="129"/>
      <c r="O102" s="129"/>
      <c r="P102" s="130"/>
      <c r="Q102" s="131"/>
      <c r="R102" s="131"/>
      <c r="S102" s="131"/>
      <c r="T102" s="131"/>
      <c r="U102" s="132" t="s">
        <v>59</v>
      </c>
      <c r="V102" s="132"/>
      <c r="W102" s="128" t="s">
        <v>142</v>
      </c>
      <c r="X102" s="128"/>
      <c r="Y102" s="22"/>
    </row>
    <row r="103" spans="1:25" s="26" customFormat="1" ht="4.5" customHeight="1">
      <c r="A103" s="133"/>
      <c r="B103" s="134"/>
      <c r="C103" s="135"/>
      <c r="D103" s="136"/>
      <c r="E103" s="137"/>
      <c r="F103" s="137"/>
      <c r="G103" s="138"/>
      <c r="H103" s="139"/>
      <c r="I103" s="139"/>
      <c r="J103" s="135"/>
      <c r="K103" s="134"/>
      <c r="L103" s="140"/>
      <c r="M103" s="23"/>
      <c r="N103" s="133"/>
      <c r="O103" s="134"/>
      <c r="P103" s="135"/>
      <c r="Q103" s="136"/>
      <c r="R103" s="137"/>
      <c r="S103" s="137"/>
      <c r="T103" s="138"/>
      <c r="U103" s="139"/>
      <c r="V103" s="139"/>
      <c r="W103" s="141"/>
      <c r="X103" s="139"/>
      <c r="Y103" s="140"/>
    </row>
    <row r="104" spans="1:25" s="26" customFormat="1" ht="12.75" customHeight="1">
      <c r="A104" s="142" t="str">
        <f>$A$4</f>
        <v>1 тур</v>
      </c>
      <c r="B104" s="143"/>
      <c r="C104" s="144"/>
      <c r="D104" s="145"/>
      <c r="E104" s="25" t="s">
        <v>63</v>
      </c>
      <c r="F104" s="146" t="s">
        <v>280</v>
      </c>
      <c r="H104" s="147"/>
      <c r="I104" s="148"/>
      <c r="J104" s="28"/>
      <c r="K104" s="60"/>
      <c r="L104" s="61"/>
      <c r="M104" s="149"/>
      <c r="N104" s="142" t="str">
        <f>$A$4</f>
        <v>1 тур</v>
      </c>
      <c r="O104" s="143"/>
      <c r="P104" s="144"/>
      <c r="Q104" s="145"/>
      <c r="R104" s="25" t="s">
        <v>63</v>
      </c>
      <c r="S104" s="146" t="s">
        <v>281</v>
      </c>
      <c r="U104" s="147"/>
      <c r="V104" s="148"/>
      <c r="W104" s="28"/>
      <c r="X104" s="60"/>
      <c r="Y104" s="61"/>
    </row>
    <row r="105" spans="1:25" s="26" customFormat="1" ht="12.75" customHeight="1">
      <c r="A105" s="150"/>
      <c r="B105" s="143"/>
      <c r="C105" s="144"/>
      <c r="D105" s="145"/>
      <c r="E105" s="27" t="s">
        <v>66</v>
      </c>
      <c r="F105" s="146" t="s">
        <v>64</v>
      </c>
      <c r="H105" s="151"/>
      <c r="I105" s="148"/>
      <c r="J105" s="29"/>
      <c r="K105" s="62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12.1</v>
      </c>
      <c r="L105" s="63"/>
      <c r="M105" s="149"/>
      <c r="N105" s="150"/>
      <c r="O105" s="143"/>
      <c r="P105" s="144"/>
      <c r="Q105" s="145"/>
      <c r="R105" s="27" t="s">
        <v>66</v>
      </c>
      <c r="S105" s="146" t="s">
        <v>282</v>
      </c>
      <c r="U105" s="151"/>
      <c r="V105" s="148"/>
      <c r="W105" s="29"/>
      <c r="X105" s="62">
        <f>IF(S104&amp;S105&amp;S106&amp;S107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13.1</v>
      </c>
      <c r="Y105" s="63"/>
    </row>
    <row r="106" spans="1:25" s="26" customFormat="1" ht="12.75" customHeight="1">
      <c r="A106" s="150"/>
      <c r="B106" s="143"/>
      <c r="C106" s="144"/>
      <c r="D106" s="145"/>
      <c r="E106" s="27" t="s">
        <v>69</v>
      </c>
      <c r="F106" s="146" t="s">
        <v>283</v>
      </c>
      <c r="H106" s="147"/>
      <c r="I106" s="148"/>
      <c r="J106" s="64">
        <f>IF(K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6.1</v>
      </c>
      <c r="K106" s="62" t="str">
        <f>IF(K105="","","+")</f>
        <v>+</v>
      </c>
      <c r="L106" s="65">
        <f>IF(K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7.1</v>
      </c>
      <c r="M106" s="149"/>
      <c r="N106" s="150"/>
      <c r="O106" s="143"/>
      <c r="P106" s="144"/>
      <c r="Q106" s="145"/>
      <c r="R106" s="27" t="s">
        <v>69</v>
      </c>
      <c r="S106" s="146" t="s">
        <v>284</v>
      </c>
      <c r="U106" s="147"/>
      <c r="V106" s="148"/>
      <c r="W106" s="64">
        <f>IF(X105="","",(LEN(O108&amp;O109&amp;O110&amp;O111)-LEN(SUBSTITUTE(O108&amp;O109&amp;O110&amp;O111,"Т","")))*4+(LEN(O108&amp;O109&amp;O110&amp;O111)-LEN(SUBSTITUTE(O108&amp;O109&amp;O110&amp;O111,"К","")))*3+(LEN(O108&amp;O109&amp;O110&amp;O111)-LEN(SUBSTITUTE(O108&amp;O109&amp;O110&amp;O111,"Д","")))*2+(LEN(O108&amp;O109&amp;O110&amp;O111)-LEN(SUBSTITUTE(O108&amp;O109&amp;O110&amp;O111,"В","")))+0.1)</f>
        <v>11.1</v>
      </c>
      <c r="X106" s="62" t="str">
        <f>IF(X105="","","+")</f>
        <v>+</v>
      </c>
      <c r="Y106" s="65">
        <f>IF(X105="","",(LEN(U108&amp;U109&amp;U110&amp;U111)-LEN(SUBSTITUTE(U108&amp;U109&amp;U110&amp;U111,"Т","")))*4+(LEN(U108&amp;U109&amp;U110&amp;U111)-LEN(SUBSTITUTE(U108&amp;U109&amp;U110&amp;U111,"К","")))*3+(LEN(U108&amp;U109&amp;U110&amp;U111)-LEN(SUBSTITUTE(U108&amp;U109&amp;U110&amp;U111,"Д","")))*2+(LEN(U108&amp;U109&amp;U110&amp;U111)-LEN(SUBSTITUTE(U108&amp;U109&amp;U110&amp;U111,"В","")))+0.1)</f>
        <v>9.1</v>
      </c>
    </row>
    <row r="107" spans="1:25" s="26" customFormat="1" ht="12.75" customHeight="1">
      <c r="A107" s="150"/>
      <c r="B107" s="143"/>
      <c r="C107" s="144"/>
      <c r="D107" s="145"/>
      <c r="E107" s="25" t="s">
        <v>72</v>
      </c>
      <c r="F107" s="146" t="s">
        <v>285</v>
      </c>
      <c r="H107" s="147"/>
      <c r="I107" s="148"/>
      <c r="J107" s="29"/>
      <c r="K107" s="62">
        <f>IF(K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15.1</v>
      </c>
      <c r="L107" s="63"/>
      <c r="M107" s="149"/>
      <c r="N107" s="150"/>
      <c r="O107" s="143"/>
      <c r="P107" s="144"/>
      <c r="Q107" s="145"/>
      <c r="R107" s="25" t="s">
        <v>72</v>
      </c>
      <c r="S107" s="146" t="s">
        <v>286</v>
      </c>
      <c r="U107" s="147"/>
      <c r="V107" s="148"/>
      <c r="W107" s="29"/>
      <c r="X107" s="62">
        <f>IF(X105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7.1</v>
      </c>
      <c r="Y107" s="63"/>
    </row>
    <row r="108" spans="1:25" s="26" customFormat="1" ht="12.75" customHeight="1">
      <c r="A108" s="66" t="s">
        <v>63</v>
      </c>
      <c r="B108" s="152" t="s">
        <v>287</v>
      </c>
      <c r="C108" s="144"/>
      <c r="D108" s="145"/>
      <c r="E108" s="153"/>
      <c r="F108" s="153"/>
      <c r="G108" s="25" t="s">
        <v>63</v>
      </c>
      <c r="H108" s="161" t="s">
        <v>268</v>
      </c>
      <c r="J108" s="147"/>
      <c r="K108" s="151"/>
      <c r="L108" s="154"/>
      <c r="M108" s="149"/>
      <c r="N108" s="66" t="s">
        <v>63</v>
      </c>
      <c r="O108" s="152" t="s">
        <v>163</v>
      </c>
      <c r="P108" s="144"/>
      <c r="Q108" s="145"/>
      <c r="R108" s="153"/>
      <c r="S108" s="153"/>
      <c r="T108" s="25" t="s">
        <v>63</v>
      </c>
      <c r="U108" s="146" t="s">
        <v>288</v>
      </c>
      <c r="W108" s="147"/>
      <c r="X108" s="151"/>
      <c r="Y108" s="154"/>
    </row>
    <row r="109" spans="1:25" s="26" customFormat="1" ht="12.75" customHeight="1">
      <c r="A109" s="67" t="s">
        <v>66</v>
      </c>
      <c r="B109" s="152" t="s">
        <v>289</v>
      </c>
      <c r="C109" s="155"/>
      <c r="D109" s="145"/>
      <c r="E109" s="153"/>
      <c r="F109" s="153"/>
      <c r="G109" s="27" t="s">
        <v>66</v>
      </c>
      <c r="H109" s="146" t="s">
        <v>290</v>
      </c>
      <c r="J109" s="147"/>
      <c r="K109" s="151"/>
      <c r="L109" s="154"/>
      <c r="M109" s="149"/>
      <c r="N109" s="67" t="s">
        <v>66</v>
      </c>
      <c r="O109" s="152" t="s">
        <v>291</v>
      </c>
      <c r="P109" s="155"/>
      <c r="Q109" s="145"/>
      <c r="R109" s="153"/>
      <c r="S109" s="153"/>
      <c r="T109" s="27" t="s">
        <v>66</v>
      </c>
      <c r="U109" s="146" t="s">
        <v>160</v>
      </c>
      <c r="W109" s="147"/>
      <c r="X109" s="151"/>
      <c r="Y109" s="154"/>
    </row>
    <row r="110" spans="1:25" s="26" customFormat="1" ht="12.75" customHeight="1">
      <c r="A110" s="67" t="s">
        <v>69</v>
      </c>
      <c r="B110" s="152" t="s">
        <v>292</v>
      </c>
      <c r="C110" s="144"/>
      <c r="D110" s="145"/>
      <c r="E110" s="153"/>
      <c r="F110" s="153"/>
      <c r="G110" s="27" t="s">
        <v>69</v>
      </c>
      <c r="H110" s="146" t="s">
        <v>99</v>
      </c>
      <c r="J110" s="147"/>
      <c r="K110" s="147"/>
      <c r="L110" s="154"/>
      <c r="M110" s="149"/>
      <c r="N110" s="67" t="s">
        <v>69</v>
      </c>
      <c r="O110" s="156" t="s">
        <v>293</v>
      </c>
      <c r="P110" s="144"/>
      <c r="Q110" s="145"/>
      <c r="R110" s="153"/>
      <c r="S110" s="153"/>
      <c r="T110" s="27" t="s">
        <v>69</v>
      </c>
      <c r="U110" s="146" t="s">
        <v>294</v>
      </c>
      <c r="W110" s="147"/>
      <c r="X110" s="147"/>
      <c r="Y110" s="154"/>
    </row>
    <row r="111" spans="1:25" s="26" customFormat="1" ht="12.75" customHeight="1">
      <c r="A111" s="66" t="s">
        <v>72</v>
      </c>
      <c r="B111" s="152" t="s">
        <v>60</v>
      </c>
      <c r="C111" s="155"/>
      <c r="D111" s="145"/>
      <c r="E111" s="153"/>
      <c r="F111" s="153"/>
      <c r="G111" s="25" t="s">
        <v>72</v>
      </c>
      <c r="H111" s="146" t="s">
        <v>295</v>
      </c>
      <c r="J111" s="147"/>
      <c r="K111" s="68" t="s">
        <v>89</v>
      </c>
      <c r="L111" s="154"/>
      <c r="M111" s="149"/>
      <c r="N111" s="66" t="s">
        <v>72</v>
      </c>
      <c r="O111" s="152" t="s">
        <v>296</v>
      </c>
      <c r="P111" s="155"/>
      <c r="Q111" s="145"/>
      <c r="R111" s="153"/>
      <c r="S111" s="153"/>
      <c r="T111" s="25" t="s">
        <v>72</v>
      </c>
      <c r="U111" s="146" t="s">
        <v>163</v>
      </c>
      <c r="W111" s="147"/>
      <c r="X111" s="68" t="s">
        <v>89</v>
      </c>
      <c r="Y111" s="154"/>
    </row>
    <row r="112" spans="1:25" s="26" customFormat="1" ht="12.75" customHeight="1">
      <c r="A112" s="157"/>
      <c r="B112" s="155"/>
      <c r="C112" s="155"/>
      <c r="D112" s="145"/>
      <c r="E112" s="25" t="s">
        <v>63</v>
      </c>
      <c r="F112" s="146" t="s">
        <v>297</v>
      </c>
      <c r="H112" s="147"/>
      <c r="I112" s="158"/>
      <c r="J112" s="69" t="s">
        <v>93</v>
      </c>
      <c r="K112" s="159" t="s">
        <v>298</v>
      </c>
      <c r="L112" s="154"/>
      <c r="M112" s="149"/>
      <c r="N112" s="157"/>
      <c r="O112" s="155"/>
      <c r="P112" s="155"/>
      <c r="Q112" s="145"/>
      <c r="R112" s="25" t="s">
        <v>63</v>
      </c>
      <c r="S112" s="161" t="s">
        <v>299</v>
      </c>
      <c r="U112" s="147"/>
      <c r="V112" s="158"/>
      <c r="W112" s="69" t="s">
        <v>93</v>
      </c>
      <c r="X112" s="159" t="s">
        <v>300</v>
      </c>
      <c r="Y112" s="154"/>
    </row>
    <row r="113" spans="1:25" s="26" customFormat="1" ht="12.75" customHeight="1">
      <c r="A113" s="150"/>
      <c r="B113" s="70" t="s">
        <v>97</v>
      </c>
      <c r="C113" s="144"/>
      <c r="D113" s="145"/>
      <c r="E113" s="27" t="s">
        <v>66</v>
      </c>
      <c r="F113" s="146" t="s">
        <v>301</v>
      </c>
      <c r="H113" s="147"/>
      <c r="I113" s="148"/>
      <c r="J113" s="69" t="s">
        <v>7</v>
      </c>
      <c r="K113" s="160" t="s">
        <v>302</v>
      </c>
      <c r="L113" s="154"/>
      <c r="M113" s="149"/>
      <c r="N113" s="150"/>
      <c r="O113" s="70" t="s">
        <v>97</v>
      </c>
      <c r="P113" s="144"/>
      <c r="Q113" s="145"/>
      <c r="R113" s="27" t="s">
        <v>66</v>
      </c>
      <c r="S113" s="146" t="s">
        <v>303</v>
      </c>
      <c r="U113" s="147"/>
      <c r="V113" s="148"/>
      <c r="W113" s="69" t="s">
        <v>7</v>
      </c>
      <c r="X113" s="160" t="s">
        <v>304</v>
      </c>
      <c r="Y113" s="154"/>
    </row>
    <row r="114" spans="1:25" s="26" customFormat="1" ht="12.75" customHeight="1">
      <c r="A114" s="150"/>
      <c r="B114" s="70" t="s">
        <v>305</v>
      </c>
      <c r="C114" s="144"/>
      <c r="D114" s="145"/>
      <c r="E114" s="27" t="s">
        <v>69</v>
      </c>
      <c r="F114" s="146" t="s">
        <v>306</v>
      </c>
      <c r="H114" s="151"/>
      <c r="I114" s="148"/>
      <c r="J114" s="69" t="s">
        <v>103</v>
      </c>
      <c r="K114" s="160" t="s">
        <v>307</v>
      </c>
      <c r="L114" s="154"/>
      <c r="M114" s="149"/>
      <c r="N114" s="150"/>
      <c r="O114" s="70" t="s">
        <v>308</v>
      </c>
      <c r="P114" s="144"/>
      <c r="Q114" s="145"/>
      <c r="R114" s="27" t="s">
        <v>69</v>
      </c>
      <c r="S114" s="146" t="s">
        <v>309</v>
      </c>
      <c r="U114" s="151"/>
      <c r="V114" s="148"/>
      <c r="W114" s="69" t="s">
        <v>103</v>
      </c>
      <c r="X114" s="160" t="s">
        <v>310</v>
      </c>
      <c r="Y114" s="154"/>
    </row>
    <row r="115" spans="1:25" s="26" customFormat="1" ht="12.75" customHeight="1">
      <c r="A115" s="162"/>
      <c r="B115" s="163"/>
      <c r="C115" s="163"/>
      <c r="D115" s="145"/>
      <c r="E115" s="25" t="s">
        <v>72</v>
      </c>
      <c r="F115" s="146" t="s">
        <v>311</v>
      </c>
      <c r="H115" s="163"/>
      <c r="I115" s="163"/>
      <c r="J115" s="71" t="s">
        <v>109</v>
      </c>
      <c r="K115" s="160" t="s">
        <v>312</v>
      </c>
      <c r="L115" s="164"/>
      <c r="M115" s="165"/>
      <c r="N115" s="162"/>
      <c r="O115" s="163"/>
      <c r="P115" s="163"/>
      <c r="Q115" s="145"/>
      <c r="R115" s="25" t="s">
        <v>72</v>
      </c>
      <c r="S115" s="161" t="s">
        <v>313</v>
      </c>
      <c r="U115" s="163"/>
      <c r="V115" s="163"/>
      <c r="W115" s="71" t="s">
        <v>109</v>
      </c>
      <c r="X115" s="160" t="s">
        <v>314</v>
      </c>
      <c r="Y115" s="164"/>
    </row>
    <row r="116" spans="1:25" ht="4.5" customHeight="1">
      <c r="A116" s="72"/>
      <c r="B116" s="73"/>
      <c r="C116" s="74"/>
      <c r="D116" s="75"/>
      <c r="E116" s="76"/>
      <c r="F116" s="76"/>
      <c r="G116" s="77"/>
      <c r="H116" s="78"/>
      <c r="I116" s="78"/>
      <c r="J116" s="74"/>
      <c r="K116" s="73"/>
      <c r="L116" s="79"/>
      <c r="N116" s="72"/>
      <c r="O116" s="73"/>
      <c r="P116" s="74"/>
      <c r="Q116" s="75"/>
      <c r="R116" s="76"/>
      <c r="S116" s="76"/>
      <c r="T116" s="77"/>
      <c r="U116" s="78"/>
      <c r="V116" s="78"/>
      <c r="W116" s="74"/>
      <c r="X116" s="73"/>
      <c r="Y116" s="79"/>
    </row>
    <row r="117" spans="1:25" ht="12.75" customHeight="1">
      <c r="A117" s="80"/>
      <c r="B117" s="80" t="s">
        <v>111</v>
      </c>
      <c r="C117" s="81"/>
      <c r="D117" s="82" t="s">
        <v>112</v>
      </c>
      <c r="E117" s="82" t="s">
        <v>113</v>
      </c>
      <c r="F117" s="83" t="s">
        <v>114</v>
      </c>
      <c r="G117" s="82" t="s">
        <v>115</v>
      </c>
      <c r="H117" s="84" t="s">
        <v>116</v>
      </c>
      <c r="I117" s="85"/>
      <c r="J117" s="81" t="s">
        <v>117</v>
      </c>
      <c r="K117" s="82" t="s">
        <v>111</v>
      </c>
      <c r="L117" s="80" t="s">
        <v>118</v>
      </c>
      <c r="M117" s="23">
        <v>150</v>
      </c>
      <c r="N117" s="80"/>
      <c r="O117" s="80" t="s">
        <v>111</v>
      </c>
      <c r="P117" s="81"/>
      <c r="Q117" s="82" t="s">
        <v>112</v>
      </c>
      <c r="R117" s="82" t="s">
        <v>113</v>
      </c>
      <c r="S117" s="83" t="s">
        <v>114</v>
      </c>
      <c r="T117" s="82" t="s">
        <v>115</v>
      </c>
      <c r="U117" s="84" t="s">
        <v>116</v>
      </c>
      <c r="V117" s="85"/>
      <c r="W117" s="81" t="s">
        <v>117</v>
      </c>
      <c r="X117" s="82" t="s">
        <v>111</v>
      </c>
      <c r="Y117" s="80" t="s">
        <v>118</v>
      </c>
    </row>
    <row r="118" spans="1:25" ht="12.75">
      <c r="A118" s="86" t="s">
        <v>118</v>
      </c>
      <c r="B118" s="87" t="s">
        <v>119</v>
      </c>
      <c r="C118" s="88" t="s">
        <v>120</v>
      </c>
      <c r="D118" s="89" t="s">
        <v>121</v>
      </c>
      <c r="E118" s="89" t="s">
        <v>122</v>
      </c>
      <c r="F118" s="89"/>
      <c r="G118" s="89"/>
      <c r="H118" s="90" t="s">
        <v>120</v>
      </c>
      <c r="I118" s="90" t="s">
        <v>117</v>
      </c>
      <c r="J118" s="91"/>
      <c r="K118" s="86" t="s">
        <v>119</v>
      </c>
      <c r="L118" s="86"/>
      <c r="M118" s="23">
        <v>150</v>
      </c>
      <c r="N118" s="86" t="s">
        <v>118</v>
      </c>
      <c r="O118" s="86" t="s">
        <v>119</v>
      </c>
      <c r="P118" s="91" t="s">
        <v>120</v>
      </c>
      <c r="Q118" s="92" t="s">
        <v>121</v>
      </c>
      <c r="R118" s="92" t="s">
        <v>122</v>
      </c>
      <c r="S118" s="92"/>
      <c r="T118" s="92"/>
      <c r="U118" s="90" t="s">
        <v>120</v>
      </c>
      <c r="V118" s="90" t="s">
        <v>117</v>
      </c>
      <c r="W118" s="91"/>
      <c r="X118" s="86" t="s">
        <v>119</v>
      </c>
      <c r="Y118" s="86"/>
    </row>
    <row r="119" spans="1:25" ht="16.5" customHeight="1">
      <c r="A119" s="93">
        <v>2</v>
      </c>
      <c r="B119" s="94">
        <v>4</v>
      </c>
      <c r="C119" s="95">
        <v>52</v>
      </c>
      <c r="D119" s="96" t="s">
        <v>123</v>
      </c>
      <c r="E119" s="97" t="s">
        <v>7</v>
      </c>
      <c r="F119" s="98" t="s">
        <v>136</v>
      </c>
      <c r="G119" s="99">
        <v>10</v>
      </c>
      <c r="H119" s="100">
        <v>430</v>
      </c>
      <c r="I119" s="100"/>
      <c r="J119" s="101">
        <v>22</v>
      </c>
      <c r="K119" s="102">
        <v>6</v>
      </c>
      <c r="L119" s="93">
        <v>-2</v>
      </c>
      <c r="M119" s="23"/>
      <c r="N119" s="93">
        <v>0</v>
      </c>
      <c r="O119" s="94">
        <v>6</v>
      </c>
      <c r="P119" s="95">
        <v>52</v>
      </c>
      <c r="Q119" s="103" t="s">
        <v>272</v>
      </c>
      <c r="R119" s="97" t="s">
        <v>103</v>
      </c>
      <c r="S119" s="104" t="s">
        <v>185</v>
      </c>
      <c r="T119" s="105">
        <v>10</v>
      </c>
      <c r="U119" s="100"/>
      <c r="V119" s="100">
        <v>130</v>
      </c>
      <c r="W119" s="101">
        <v>22</v>
      </c>
      <c r="X119" s="106">
        <v>4</v>
      </c>
      <c r="Y119" s="93">
        <v>0</v>
      </c>
    </row>
    <row r="120" spans="1:25" ht="16.5" customHeight="1">
      <c r="A120" s="93">
        <v>12</v>
      </c>
      <c r="B120" s="94">
        <v>10</v>
      </c>
      <c r="C120" s="95">
        <v>41</v>
      </c>
      <c r="D120" s="96" t="s">
        <v>315</v>
      </c>
      <c r="E120" s="97" t="s">
        <v>109</v>
      </c>
      <c r="F120" s="98" t="s">
        <v>270</v>
      </c>
      <c r="G120" s="99">
        <v>5</v>
      </c>
      <c r="H120" s="100">
        <v>1100</v>
      </c>
      <c r="I120" s="100"/>
      <c r="J120" s="101">
        <v>31</v>
      </c>
      <c r="K120" s="102">
        <v>0</v>
      </c>
      <c r="L120" s="93">
        <v>-12</v>
      </c>
      <c r="M120" s="23"/>
      <c r="N120" s="93">
        <v>1</v>
      </c>
      <c r="O120" s="94">
        <v>10</v>
      </c>
      <c r="P120" s="95">
        <v>41</v>
      </c>
      <c r="Q120" s="96" t="s">
        <v>135</v>
      </c>
      <c r="R120" s="97" t="s">
        <v>7</v>
      </c>
      <c r="S120" s="107" t="s">
        <v>316</v>
      </c>
      <c r="T120" s="105">
        <v>7</v>
      </c>
      <c r="U120" s="100"/>
      <c r="V120" s="100">
        <v>100</v>
      </c>
      <c r="W120" s="101">
        <v>31</v>
      </c>
      <c r="X120" s="106">
        <v>0</v>
      </c>
      <c r="Y120" s="93">
        <v>-1</v>
      </c>
    </row>
    <row r="121" spans="1:25" ht="16.5" customHeight="1">
      <c r="A121" s="93">
        <v>3</v>
      </c>
      <c r="B121" s="94">
        <v>7</v>
      </c>
      <c r="C121" s="108">
        <v>61</v>
      </c>
      <c r="D121" s="96" t="s">
        <v>317</v>
      </c>
      <c r="E121" s="109" t="s">
        <v>7</v>
      </c>
      <c r="F121" s="109" t="s">
        <v>276</v>
      </c>
      <c r="G121" s="111">
        <v>11</v>
      </c>
      <c r="H121" s="112">
        <v>460</v>
      </c>
      <c r="I121" s="112"/>
      <c r="J121" s="113">
        <v>11</v>
      </c>
      <c r="K121" s="114">
        <v>3</v>
      </c>
      <c r="L121" s="115">
        <v>-3</v>
      </c>
      <c r="M121" s="31"/>
      <c r="N121" s="115">
        <v>-2</v>
      </c>
      <c r="O121" s="116">
        <v>0</v>
      </c>
      <c r="P121" s="95">
        <v>61</v>
      </c>
      <c r="Q121" s="103" t="s">
        <v>135</v>
      </c>
      <c r="R121" s="97" t="s">
        <v>7</v>
      </c>
      <c r="S121" s="107" t="s">
        <v>228</v>
      </c>
      <c r="T121" s="105">
        <v>6</v>
      </c>
      <c r="U121" s="100"/>
      <c r="V121" s="100">
        <v>200</v>
      </c>
      <c r="W121" s="101">
        <v>11</v>
      </c>
      <c r="X121" s="106">
        <v>10</v>
      </c>
      <c r="Y121" s="115">
        <v>2</v>
      </c>
    </row>
    <row r="122" spans="1:25" ht="16.5" customHeight="1">
      <c r="A122" s="93">
        <v>3</v>
      </c>
      <c r="B122" s="94">
        <v>7</v>
      </c>
      <c r="C122" s="95">
        <v>21</v>
      </c>
      <c r="D122" s="103" t="s">
        <v>123</v>
      </c>
      <c r="E122" s="109" t="s">
        <v>7</v>
      </c>
      <c r="F122" s="110" t="s">
        <v>181</v>
      </c>
      <c r="G122" s="99">
        <v>11</v>
      </c>
      <c r="H122" s="100">
        <v>460</v>
      </c>
      <c r="I122" s="100"/>
      <c r="J122" s="101">
        <v>51</v>
      </c>
      <c r="K122" s="102">
        <v>3</v>
      </c>
      <c r="L122" s="93">
        <v>-3</v>
      </c>
      <c r="M122" s="23"/>
      <c r="N122" s="93">
        <v>0</v>
      </c>
      <c r="O122" s="94">
        <v>6</v>
      </c>
      <c r="P122" s="95">
        <v>21</v>
      </c>
      <c r="Q122" s="103" t="s">
        <v>126</v>
      </c>
      <c r="R122" s="109" t="s">
        <v>103</v>
      </c>
      <c r="S122" s="117" t="s">
        <v>127</v>
      </c>
      <c r="T122" s="105">
        <v>10</v>
      </c>
      <c r="U122" s="100"/>
      <c r="V122" s="100">
        <v>130</v>
      </c>
      <c r="W122" s="101">
        <v>51</v>
      </c>
      <c r="X122" s="106">
        <v>4</v>
      </c>
      <c r="Y122" s="93">
        <v>0</v>
      </c>
    </row>
    <row r="123" spans="1:25" ht="16.5" customHeight="1">
      <c r="A123" s="93">
        <v>-9</v>
      </c>
      <c r="B123" s="94">
        <v>0</v>
      </c>
      <c r="C123" s="95">
        <v>12</v>
      </c>
      <c r="D123" s="96" t="s">
        <v>318</v>
      </c>
      <c r="E123" s="97" t="s">
        <v>93</v>
      </c>
      <c r="F123" s="97" t="s">
        <v>319</v>
      </c>
      <c r="G123" s="99">
        <v>10</v>
      </c>
      <c r="H123" s="100"/>
      <c r="I123" s="100">
        <v>50</v>
      </c>
      <c r="J123" s="101">
        <v>62</v>
      </c>
      <c r="K123" s="102">
        <v>10</v>
      </c>
      <c r="L123" s="93">
        <v>9</v>
      </c>
      <c r="M123" s="23"/>
      <c r="N123" s="93">
        <v>0</v>
      </c>
      <c r="O123" s="94">
        <v>6</v>
      </c>
      <c r="P123" s="95">
        <v>32</v>
      </c>
      <c r="Q123" s="96" t="s">
        <v>126</v>
      </c>
      <c r="R123" s="97" t="s">
        <v>103</v>
      </c>
      <c r="S123" s="104" t="s">
        <v>185</v>
      </c>
      <c r="T123" s="105">
        <v>10</v>
      </c>
      <c r="U123" s="100"/>
      <c r="V123" s="100">
        <v>130</v>
      </c>
      <c r="W123" s="101">
        <v>42</v>
      </c>
      <c r="X123" s="106">
        <v>4</v>
      </c>
      <c r="Y123" s="93">
        <v>0</v>
      </c>
    </row>
    <row r="124" spans="1:25" ht="16.5" customHeight="1">
      <c r="A124" s="93">
        <v>-6</v>
      </c>
      <c r="B124" s="94">
        <v>2</v>
      </c>
      <c r="C124" s="95">
        <v>32</v>
      </c>
      <c r="D124" s="96" t="s">
        <v>272</v>
      </c>
      <c r="E124" s="97" t="s">
        <v>93</v>
      </c>
      <c r="F124" s="97" t="s">
        <v>319</v>
      </c>
      <c r="G124" s="99">
        <v>9</v>
      </c>
      <c r="H124" s="100">
        <v>110</v>
      </c>
      <c r="I124" s="100"/>
      <c r="J124" s="101">
        <v>42</v>
      </c>
      <c r="K124" s="102">
        <v>8</v>
      </c>
      <c r="L124" s="93">
        <v>6</v>
      </c>
      <c r="M124" s="23"/>
      <c r="N124" s="93">
        <v>0</v>
      </c>
      <c r="O124" s="94">
        <v>2</v>
      </c>
      <c r="P124" s="95">
        <v>12</v>
      </c>
      <c r="Q124" s="103" t="s">
        <v>274</v>
      </c>
      <c r="R124" s="97" t="s">
        <v>109</v>
      </c>
      <c r="S124" s="107" t="s">
        <v>320</v>
      </c>
      <c r="T124" s="105">
        <v>9</v>
      </c>
      <c r="U124" s="100"/>
      <c r="V124" s="100">
        <v>140</v>
      </c>
      <c r="W124" s="101">
        <v>62</v>
      </c>
      <c r="X124" s="106">
        <v>8</v>
      </c>
      <c r="Y124" s="93">
        <v>0</v>
      </c>
    </row>
    <row r="125" spans="1:25" s="26" customFormat="1" ht="30" customHeight="1">
      <c r="A125" s="24"/>
      <c r="B125" s="24"/>
      <c r="C125" s="32"/>
      <c r="D125" s="24"/>
      <c r="E125" s="24"/>
      <c r="F125" s="24"/>
      <c r="G125" s="24"/>
      <c r="H125" s="24"/>
      <c r="I125" s="24"/>
      <c r="J125" s="32"/>
      <c r="K125" s="24"/>
      <c r="L125" s="24"/>
      <c r="M125" s="30"/>
      <c r="N125" s="24"/>
      <c r="O125" s="24"/>
      <c r="P125" s="32"/>
      <c r="Q125" s="24"/>
      <c r="R125" s="24"/>
      <c r="S125" s="24"/>
      <c r="T125" s="24"/>
      <c r="U125" s="24"/>
      <c r="V125" s="24"/>
      <c r="W125" s="32"/>
      <c r="X125" s="24"/>
      <c r="Y125" s="24"/>
    </row>
    <row r="126" spans="1:25" s="26" customFormat="1" ht="15">
      <c r="A126" s="122"/>
      <c r="B126" s="123" t="s">
        <v>53</v>
      </c>
      <c r="C126" s="124"/>
      <c r="D126" s="123"/>
      <c r="E126" s="125" t="s">
        <v>321</v>
      </c>
      <c r="F126" s="125"/>
      <c r="G126" s="126"/>
      <c r="H126" s="127" t="s">
        <v>55</v>
      </c>
      <c r="I126" s="127"/>
      <c r="J126" s="128" t="s">
        <v>138</v>
      </c>
      <c r="K126" s="128"/>
      <c r="L126" s="22"/>
      <c r="M126" s="23">
        <v>150</v>
      </c>
      <c r="N126" s="122"/>
      <c r="O126" s="123" t="s">
        <v>53</v>
      </c>
      <c r="P126" s="124"/>
      <c r="Q126" s="123"/>
      <c r="R126" s="125" t="s">
        <v>322</v>
      </c>
      <c r="S126" s="125"/>
      <c r="T126" s="126"/>
      <c r="U126" s="127" t="s">
        <v>55</v>
      </c>
      <c r="V126" s="127"/>
      <c r="W126" s="128" t="s">
        <v>140</v>
      </c>
      <c r="X126" s="128"/>
      <c r="Y126" s="22"/>
    </row>
    <row r="127" spans="1:25" s="26" customFormat="1" ht="12.75">
      <c r="A127" s="129"/>
      <c r="B127" s="129"/>
      <c r="C127" s="130"/>
      <c r="D127" s="131"/>
      <c r="E127" s="131"/>
      <c r="F127" s="131"/>
      <c r="G127" s="131"/>
      <c r="H127" s="132" t="s">
        <v>59</v>
      </c>
      <c r="I127" s="132"/>
      <c r="J127" s="128" t="s">
        <v>60</v>
      </c>
      <c r="K127" s="128"/>
      <c r="L127" s="22"/>
      <c r="M127" s="23">
        <v>150</v>
      </c>
      <c r="N127" s="129"/>
      <c r="O127" s="129"/>
      <c r="P127" s="130"/>
      <c r="Q127" s="131"/>
      <c r="R127" s="131"/>
      <c r="S127" s="131"/>
      <c r="T127" s="131"/>
      <c r="U127" s="132" t="s">
        <v>59</v>
      </c>
      <c r="V127" s="132"/>
      <c r="W127" s="128" t="s">
        <v>61</v>
      </c>
      <c r="X127" s="128"/>
      <c r="Y127" s="22"/>
    </row>
    <row r="128" spans="1:25" s="26" customFormat="1" ht="4.5" customHeight="1">
      <c r="A128" s="133"/>
      <c r="B128" s="134"/>
      <c r="C128" s="135"/>
      <c r="D128" s="136"/>
      <c r="E128" s="137"/>
      <c r="F128" s="137"/>
      <c r="G128" s="138"/>
      <c r="H128" s="139"/>
      <c r="I128" s="139"/>
      <c r="J128" s="135"/>
      <c r="K128" s="134"/>
      <c r="L128" s="140"/>
      <c r="M128" s="23"/>
      <c r="N128" s="133"/>
      <c r="O128" s="134"/>
      <c r="P128" s="135"/>
      <c r="Q128" s="136"/>
      <c r="R128" s="137"/>
      <c r="S128" s="137"/>
      <c r="T128" s="138"/>
      <c r="U128" s="139"/>
      <c r="V128" s="139"/>
      <c r="W128" s="141"/>
      <c r="X128" s="139"/>
      <c r="Y128" s="140"/>
    </row>
    <row r="129" spans="1:25" s="26" customFormat="1" ht="12.75" customHeight="1">
      <c r="A129" s="142" t="str">
        <f>$A$4</f>
        <v>1 тур</v>
      </c>
      <c r="B129" s="143"/>
      <c r="C129" s="144"/>
      <c r="D129" s="145"/>
      <c r="E129" s="25" t="s">
        <v>63</v>
      </c>
      <c r="F129" s="146" t="s">
        <v>323</v>
      </c>
      <c r="H129" s="147"/>
      <c r="I129" s="148"/>
      <c r="J129" s="28"/>
      <c r="K129" s="60"/>
      <c r="L129" s="61"/>
      <c r="M129" s="149"/>
      <c r="N129" s="142" t="str">
        <f>$A$4</f>
        <v>1 тур</v>
      </c>
      <c r="O129" s="143"/>
      <c r="P129" s="144"/>
      <c r="Q129" s="145"/>
      <c r="R129" s="25" t="s">
        <v>63</v>
      </c>
      <c r="S129" s="146" t="s">
        <v>324</v>
      </c>
      <c r="U129" s="147"/>
      <c r="V129" s="148"/>
      <c r="W129" s="28"/>
      <c r="X129" s="60"/>
      <c r="Y129" s="61"/>
    </row>
    <row r="130" spans="1:25" s="26" customFormat="1" ht="12.75" customHeight="1">
      <c r="A130" s="150"/>
      <c r="B130" s="143"/>
      <c r="C130" s="144"/>
      <c r="D130" s="145"/>
      <c r="E130" s="27" t="s">
        <v>66</v>
      </c>
      <c r="F130" s="146" t="s">
        <v>325</v>
      </c>
      <c r="H130" s="151"/>
      <c r="I130" s="148"/>
      <c r="J130" s="29"/>
      <c r="K130" s="62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13.1</v>
      </c>
      <c r="L130" s="63"/>
      <c r="M130" s="149"/>
      <c r="N130" s="150"/>
      <c r="O130" s="143"/>
      <c r="P130" s="144"/>
      <c r="Q130" s="145"/>
      <c r="R130" s="27" t="s">
        <v>66</v>
      </c>
      <c r="S130" s="146" t="s">
        <v>326</v>
      </c>
      <c r="U130" s="151"/>
      <c r="V130" s="148"/>
      <c r="W130" s="29"/>
      <c r="X130" s="62">
        <f>IF(S129&amp;S130&amp;S131&amp;S132="","",(LEN(S129&amp;S130&amp;S131&amp;S132)-LEN(SUBSTITUTE(S129&amp;S130&amp;S131&amp;S132,"Т","")))*4+(LEN(S129&amp;S130&amp;S131&amp;S132)-LEN(SUBSTITUTE(S129&amp;S130&amp;S131&amp;S132,"К","")))*3+(LEN(S129&amp;S130&amp;S131&amp;S132)-LEN(SUBSTITUTE(S129&amp;S130&amp;S131&amp;S132,"Д","")))*2+(LEN(S129&amp;S130&amp;S131&amp;S132)-LEN(SUBSTITUTE(S129&amp;S130&amp;S131&amp;S132,"В","")))+0.1)</f>
        <v>7.1</v>
      </c>
      <c r="Y130" s="63"/>
    </row>
    <row r="131" spans="1:25" s="26" customFormat="1" ht="12.75" customHeight="1">
      <c r="A131" s="150"/>
      <c r="B131" s="143"/>
      <c r="C131" s="144"/>
      <c r="D131" s="145"/>
      <c r="E131" s="27" t="s">
        <v>69</v>
      </c>
      <c r="F131" s="146" t="s">
        <v>327</v>
      </c>
      <c r="H131" s="147"/>
      <c r="I131" s="148"/>
      <c r="J131" s="64">
        <f>IF(K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8.1</v>
      </c>
      <c r="K131" s="62" t="str">
        <f>IF(K130="","","+")</f>
        <v>+</v>
      </c>
      <c r="L131" s="65">
        <f>IF(K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8.1</v>
      </c>
      <c r="M131" s="149"/>
      <c r="N131" s="150"/>
      <c r="O131" s="143"/>
      <c r="P131" s="144"/>
      <c r="Q131" s="145"/>
      <c r="R131" s="27" t="s">
        <v>69</v>
      </c>
      <c r="S131" s="146" t="s">
        <v>160</v>
      </c>
      <c r="U131" s="147"/>
      <c r="V131" s="148"/>
      <c r="W131" s="64">
        <f>IF(X130="","",(LEN(O133&amp;O134&amp;O135&amp;O136)-LEN(SUBSTITUTE(O133&amp;O134&amp;O135&amp;O136,"Т","")))*4+(LEN(O133&amp;O134&amp;O135&amp;O136)-LEN(SUBSTITUTE(O133&amp;O134&amp;O135&amp;O136,"К","")))*3+(LEN(O133&amp;O134&amp;O135&amp;O136)-LEN(SUBSTITUTE(O133&amp;O134&amp;O135&amp;O136,"Д","")))*2+(LEN(O133&amp;O134&amp;O135&amp;O136)-LEN(SUBSTITUTE(O133&amp;O134&amp;O135&amp;O136,"В","")))+0.1)</f>
        <v>8.1</v>
      </c>
      <c r="X131" s="62" t="str">
        <f>IF(X130="","","+")</f>
        <v>+</v>
      </c>
      <c r="Y131" s="65">
        <f>IF(X130="","",(LEN(U133&amp;U134&amp;U135&amp;U136)-LEN(SUBSTITUTE(U133&amp;U134&amp;U135&amp;U136,"Т","")))*4+(LEN(U133&amp;U134&amp;U135&amp;U136)-LEN(SUBSTITUTE(U133&amp;U134&amp;U135&amp;U136,"К","")))*3+(LEN(U133&amp;U134&amp;U135&amp;U136)-LEN(SUBSTITUTE(U133&amp;U134&amp;U135&amp;U136,"Д","")))*2+(LEN(U133&amp;U134&amp;U135&amp;U136)-LEN(SUBSTITUTE(U133&amp;U134&amp;U135&amp;U136,"В","")))+0.1)</f>
        <v>8.1</v>
      </c>
    </row>
    <row r="132" spans="1:25" s="26" customFormat="1" ht="12.75" customHeight="1">
      <c r="A132" s="150"/>
      <c r="B132" s="143"/>
      <c r="C132" s="144"/>
      <c r="D132" s="145"/>
      <c r="E132" s="25" t="s">
        <v>72</v>
      </c>
      <c r="F132" s="146" t="s">
        <v>151</v>
      </c>
      <c r="H132" s="147"/>
      <c r="I132" s="148"/>
      <c r="J132" s="29"/>
      <c r="K132" s="62">
        <f>IF(K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11.1</v>
      </c>
      <c r="L132" s="63"/>
      <c r="M132" s="149"/>
      <c r="N132" s="150"/>
      <c r="O132" s="143"/>
      <c r="P132" s="144"/>
      <c r="Q132" s="145"/>
      <c r="R132" s="25" t="s">
        <v>72</v>
      </c>
      <c r="S132" s="146" t="s">
        <v>328</v>
      </c>
      <c r="U132" s="147"/>
      <c r="V132" s="148"/>
      <c r="W132" s="29"/>
      <c r="X132" s="62">
        <f>IF(X130="","",(LEN(S137&amp;S138&amp;S139&amp;S140)-LEN(SUBSTITUTE(S137&amp;S138&amp;S139&amp;S140,"Т","")))*4+(LEN(S137&amp;S138&amp;S139&amp;S140)-LEN(SUBSTITUTE(S137&amp;S138&amp;S139&amp;S140,"К","")))*3+(LEN(S137&amp;S138&amp;S139&amp;S140)-LEN(SUBSTITUTE(S137&amp;S138&amp;S139&amp;S140,"Д","")))*2+(LEN(S137&amp;S138&amp;S139&amp;S140)-LEN(SUBSTITUTE(S137&amp;S138&amp;S139&amp;S140,"В","")))+0.1)</f>
        <v>17.1</v>
      </c>
      <c r="Y132" s="63"/>
    </row>
    <row r="133" spans="1:25" s="26" customFormat="1" ht="12.75" customHeight="1">
      <c r="A133" s="66" t="s">
        <v>63</v>
      </c>
      <c r="B133" s="152" t="s">
        <v>77</v>
      </c>
      <c r="C133" s="144"/>
      <c r="D133" s="145"/>
      <c r="E133" s="153"/>
      <c r="F133" s="153"/>
      <c r="G133" s="25" t="s">
        <v>63</v>
      </c>
      <c r="H133" s="146" t="s">
        <v>329</v>
      </c>
      <c r="J133" s="147"/>
      <c r="K133" s="151"/>
      <c r="L133" s="154"/>
      <c r="M133" s="149"/>
      <c r="N133" s="66" t="s">
        <v>63</v>
      </c>
      <c r="O133" s="152" t="s">
        <v>330</v>
      </c>
      <c r="P133" s="144"/>
      <c r="Q133" s="145"/>
      <c r="R133" s="153"/>
      <c r="S133" s="153"/>
      <c r="T133" s="25" t="s">
        <v>63</v>
      </c>
      <c r="U133" s="146" t="s">
        <v>331</v>
      </c>
      <c r="W133" s="147"/>
      <c r="X133" s="151"/>
      <c r="Y133" s="154"/>
    </row>
    <row r="134" spans="1:25" s="26" customFormat="1" ht="12.75" customHeight="1">
      <c r="A134" s="67" t="s">
        <v>66</v>
      </c>
      <c r="B134" s="152" t="s">
        <v>332</v>
      </c>
      <c r="C134" s="155"/>
      <c r="D134" s="145"/>
      <c r="E134" s="153"/>
      <c r="F134" s="153"/>
      <c r="G134" s="27" t="s">
        <v>66</v>
      </c>
      <c r="H134" s="146" t="s">
        <v>333</v>
      </c>
      <c r="J134" s="147"/>
      <c r="K134" s="151"/>
      <c r="L134" s="154"/>
      <c r="M134" s="149"/>
      <c r="N134" s="67" t="s">
        <v>66</v>
      </c>
      <c r="O134" s="152" t="s">
        <v>334</v>
      </c>
      <c r="P134" s="155"/>
      <c r="Q134" s="145"/>
      <c r="R134" s="153"/>
      <c r="S134" s="153"/>
      <c r="T134" s="27" t="s">
        <v>66</v>
      </c>
      <c r="U134" s="146" t="s">
        <v>335</v>
      </c>
      <c r="W134" s="147"/>
      <c r="X134" s="151"/>
      <c r="Y134" s="154"/>
    </row>
    <row r="135" spans="1:25" s="26" customFormat="1" ht="12.75" customHeight="1">
      <c r="A135" s="67" t="s">
        <v>69</v>
      </c>
      <c r="B135" s="152" t="s">
        <v>160</v>
      </c>
      <c r="C135" s="144"/>
      <c r="D135" s="145"/>
      <c r="E135" s="153"/>
      <c r="F135" s="153"/>
      <c r="G135" s="27" t="s">
        <v>69</v>
      </c>
      <c r="H135" s="146" t="s">
        <v>336</v>
      </c>
      <c r="J135" s="147"/>
      <c r="K135" s="147"/>
      <c r="L135" s="154"/>
      <c r="M135" s="149"/>
      <c r="N135" s="67" t="s">
        <v>69</v>
      </c>
      <c r="O135" s="152" t="s">
        <v>337</v>
      </c>
      <c r="P135" s="144"/>
      <c r="Q135" s="145"/>
      <c r="R135" s="153"/>
      <c r="S135" s="153"/>
      <c r="T135" s="27" t="s">
        <v>69</v>
      </c>
      <c r="U135" s="146" t="s">
        <v>338</v>
      </c>
      <c r="W135" s="147"/>
      <c r="X135" s="147"/>
      <c r="Y135" s="154"/>
    </row>
    <row r="136" spans="1:25" s="26" customFormat="1" ht="12.75" customHeight="1">
      <c r="A136" s="66" t="s">
        <v>72</v>
      </c>
      <c r="B136" s="152" t="s">
        <v>339</v>
      </c>
      <c r="C136" s="155"/>
      <c r="D136" s="145"/>
      <c r="E136" s="153"/>
      <c r="F136" s="153"/>
      <c r="G136" s="25" t="s">
        <v>72</v>
      </c>
      <c r="H136" s="146" t="s">
        <v>340</v>
      </c>
      <c r="J136" s="147"/>
      <c r="K136" s="68" t="s">
        <v>89</v>
      </c>
      <c r="L136" s="154"/>
      <c r="M136" s="149"/>
      <c r="N136" s="66" t="s">
        <v>72</v>
      </c>
      <c r="O136" s="152" t="s">
        <v>341</v>
      </c>
      <c r="P136" s="155"/>
      <c r="Q136" s="145"/>
      <c r="R136" s="153"/>
      <c r="S136" s="153"/>
      <c r="T136" s="25" t="s">
        <v>72</v>
      </c>
      <c r="U136" s="146" t="s">
        <v>342</v>
      </c>
      <c r="W136" s="147"/>
      <c r="X136" s="68" t="s">
        <v>89</v>
      </c>
      <c r="Y136" s="154"/>
    </row>
    <row r="137" spans="1:25" s="26" customFormat="1" ht="12.75" customHeight="1">
      <c r="A137" s="157"/>
      <c r="B137" s="155"/>
      <c r="C137" s="155"/>
      <c r="D137" s="145"/>
      <c r="E137" s="25" t="s">
        <v>63</v>
      </c>
      <c r="F137" s="146" t="s">
        <v>343</v>
      </c>
      <c r="H137" s="147"/>
      <c r="I137" s="158"/>
      <c r="J137" s="69" t="s">
        <v>93</v>
      </c>
      <c r="K137" s="159" t="s">
        <v>344</v>
      </c>
      <c r="L137" s="154"/>
      <c r="M137" s="149"/>
      <c r="N137" s="157"/>
      <c r="O137" s="155"/>
      <c r="P137" s="155"/>
      <c r="Q137" s="145"/>
      <c r="R137" s="25" t="s">
        <v>63</v>
      </c>
      <c r="S137" s="146" t="s">
        <v>345</v>
      </c>
      <c r="U137" s="147"/>
      <c r="V137" s="158"/>
      <c r="W137" s="69" t="s">
        <v>93</v>
      </c>
      <c r="X137" s="159" t="s">
        <v>346</v>
      </c>
      <c r="Y137" s="154"/>
    </row>
    <row r="138" spans="1:25" s="26" customFormat="1" ht="12.75" customHeight="1">
      <c r="A138" s="150"/>
      <c r="B138" s="70" t="s">
        <v>97</v>
      </c>
      <c r="C138" s="144"/>
      <c r="D138" s="145"/>
      <c r="E138" s="27" t="s">
        <v>66</v>
      </c>
      <c r="F138" s="146" t="s">
        <v>347</v>
      </c>
      <c r="H138" s="147"/>
      <c r="I138" s="148"/>
      <c r="J138" s="69" t="s">
        <v>7</v>
      </c>
      <c r="K138" s="160" t="s">
        <v>344</v>
      </c>
      <c r="L138" s="154"/>
      <c r="M138" s="149"/>
      <c r="N138" s="150"/>
      <c r="O138" s="70" t="s">
        <v>97</v>
      </c>
      <c r="P138" s="144"/>
      <c r="Q138" s="145"/>
      <c r="R138" s="27" t="s">
        <v>66</v>
      </c>
      <c r="S138" s="146" t="s">
        <v>348</v>
      </c>
      <c r="U138" s="147"/>
      <c r="V138" s="148"/>
      <c r="W138" s="69" t="s">
        <v>7</v>
      </c>
      <c r="X138" s="160" t="s">
        <v>349</v>
      </c>
      <c r="Y138" s="154"/>
    </row>
    <row r="139" spans="1:25" s="26" customFormat="1" ht="12.75" customHeight="1">
      <c r="A139" s="150"/>
      <c r="B139" s="70" t="s">
        <v>350</v>
      </c>
      <c r="C139" s="144"/>
      <c r="D139" s="145"/>
      <c r="E139" s="27" t="s">
        <v>69</v>
      </c>
      <c r="F139" s="146" t="s">
        <v>351</v>
      </c>
      <c r="H139" s="151"/>
      <c r="I139" s="148"/>
      <c r="J139" s="69" t="s">
        <v>103</v>
      </c>
      <c r="K139" s="160" t="s">
        <v>352</v>
      </c>
      <c r="L139" s="154"/>
      <c r="M139" s="149"/>
      <c r="N139" s="150"/>
      <c r="O139" s="70" t="s">
        <v>353</v>
      </c>
      <c r="P139" s="144"/>
      <c r="Q139" s="145"/>
      <c r="R139" s="27" t="s">
        <v>69</v>
      </c>
      <c r="S139" s="146" t="s">
        <v>163</v>
      </c>
      <c r="U139" s="151"/>
      <c r="V139" s="148"/>
      <c r="W139" s="69" t="s">
        <v>103</v>
      </c>
      <c r="X139" s="160" t="s">
        <v>354</v>
      </c>
      <c r="Y139" s="154"/>
    </row>
    <row r="140" spans="1:25" s="26" customFormat="1" ht="12.75" customHeight="1">
      <c r="A140" s="162"/>
      <c r="B140" s="163"/>
      <c r="C140" s="163"/>
      <c r="D140" s="145"/>
      <c r="E140" s="25" t="s">
        <v>72</v>
      </c>
      <c r="F140" s="146" t="s">
        <v>99</v>
      </c>
      <c r="H140" s="163"/>
      <c r="I140" s="163"/>
      <c r="J140" s="71" t="s">
        <v>109</v>
      </c>
      <c r="K140" s="160" t="s">
        <v>352</v>
      </c>
      <c r="L140" s="164"/>
      <c r="M140" s="165"/>
      <c r="N140" s="162"/>
      <c r="O140" s="163"/>
      <c r="P140" s="163"/>
      <c r="Q140" s="145"/>
      <c r="R140" s="25" t="s">
        <v>72</v>
      </c>
      <c r="S140" s="146" t="s">
        <v>355</v>
      </c>
      <c r="U140" s="163"/>
      <c r="V140" s="163"/>
      <c r="W140" s="71" t="s">
        <v>109</v>
      </c>
      <c r="X140" s="160" t="s">
        <v>354</v>
      </c>
      <c r="Y140" s="164"/>
    </row>
    <row r="141" spans="1:25" ht="4.5" customHeight="1">
      <c r="A141" s="72"/>
      <c r="B141" s="73"/>
      <c r="C141" s="74"/>
      <c r="D141" s="75"/>
      <c r="E141" s="76"/>
      <c r="F141" s="76"/>
      <c r="G141" s="77"/>
      <c r="H141" s="78"/>
      <c r="I141" s="78"/>
      <c r="J141" s="74"/>
      <c r="K141" s="73"/>
      <c r="L141" s="79"/>
      <c r="N141" s="72"/>
      <c r="O141" s="73"/>
      <c r="P141" s="74"/>
      <c r="Q141" s="75"/>
      <c r="R141" s="76"/>
      <c r="S141" s="76"/>
      <c r="T141" s="77"/>
      <c r="U141" s="78"/>
      <c r="V141" s="78"/>
      <c r="W141" s="74"/>
      <c r="X141" s="73"/>
      <c r="Y141" s="79"/>
    </row>
    <row r="142" spans="1:25" ht="12.75" customHeight="1">
      <c r="A142" s="80"/>
      <c r="B142" s="80" t="s">
        <v>111</v>
      </c>
      <c r="C142" s="81"/>
      <c r="D142" s="82" t="s">
        <v>112</v>
      </c>
      <c r="E142" s="82" t="s">
        <v>113</v>
      </c>
      <c r="F142" s="83" t="s">
        <v>114</v>
      </c>
      <c r="G142" s="82" t="s">
        <v>115</v>
      </c>
      <c r="H142" s="84" t="s">
        <v>116</v>
      </c>
      <c r="I142" s="85"/>
      <c r="J142" s="81" t="s">
        <v>117</v>
      </c>
      <c r="K142" s="82" t="s">
        <v>111</v>
      </c>
      <c r="L142" s="80" t="s">
        <v>118</v>
      </c>
      <c r="M142" s="23">
        <v>150</v>
      </c>
      <c r="N142" s="80"/>
      <c r="O142" s="80" t="s">
        <v>111</v>
      </c>
      <c r="P142" s="81"/>
      <c r="Q142" s="82" t="s">
        <v>112</v>
      </c>
      <c r="R142" s="82" t="s">
        <v>113</v>
      </c>
      <c r="S142" s="83" t="s">
        <v>114</v>
      </c>
      <c r="T142" s="82" t="s">
        <v>115</v>
      </c>
      <c r="U142" s="84" t="s">
        <v>116</v>
      </c>
      <c r="V142" s="85"/>
      <c r="W142" s="81" t="s">
        <v>117</v>
      </c>
      <c r="X142" s="82" t="s">
        <v>111</v>
      </c>
      <c r="Y142" s="80" t="s">
        <v>118</v>
      </c>
    </row>
    <row r="143" spans="1:25" ht="12.75">
      <c r="A143" s="86" t="s">
        <v>118</v>
      </c>
      <c r="B143" s="87" t="s">
        <v>119</v>
      </c>
      <c r="C143" s="88" t="s">
        <v>120</v>
      </c>
      <c r="D143" s="89" t="s">
        <v>121</v>
      </c>
      <c r="E143" s="89" t="s">
        <v>122</v>
      </c>
      <c r="F143" s="89"/>
      <c r="G143" s="89"/>
      <c r="H143" s="90" t="s">
        <v>120</v>
      </c>
      <c r="I143" s="90" t="s">
        <v>117</v>
      </c>
      <c r="J143" s="91"/>
      <c r="K143" s="86" t="s">
        <v>119</v>
      </c>
      <c r="L143" s="86"/>
      <c r="M143" s="23">
        <v>150</v>
      </c>
      <c r="N143" s="86" t="s">
        <v>118</v>
      </c>
      <c r="O143" s="86" t="s">
        <v>119</v>
      </c>
      <c r="P143" s="91" t="s">
        <v>120</v>
      </c>
      <c r="Q143" s="92" t="s">
        <v>121</v>
      </c>
      <c r="R143" s="92" t="s">
        <v>122</v>
      </c>
      <c r="S143" s="92"/>
      <c r="T143" s="92"/>
      <c r="U143" s="90" t="s">
        <v>120</v>
      </c>
      <c r="V143" s="90" t="s">
        <v>117</v>
      </c>
      <c r="W143" s="91"/>
      <c r="X143" s="86" t="s">
        <v>119</v>
      </c>
      <c r="Y143" s="86"/>
    </row>
    <row r="144" spans="1:25" ht="16.5" customHeight="1">
      <c r="A144" s="93">
        <v>-8</v>
      </c>
      <c r="B144" s="94">
        <v>0</v>
      </c>
      <c r="C144" s="95">
        <v>32</v>
      </c>
      <c r="D144" s="96" t="s">
        <v>128</v>
      </c>
      <c r="E144" s="97" t="s">
        <v>93</v>
      </c>
      <c r="F144" s="97" t="s">
        <v>187</v>
      </c>
      <c r="G144" s="99">
        <v>7</v>
      </c>
      <c r="H144" s="100">
        <v>90</v>
      </c>
      <c r="I144" s="100"/>
      <c r="J144" s="101">
        <v>42</v>
      </c>
      <c r="K144" s="102">
        <v>10</v>
      </c>
      <c r="L144" s="93">
        <v>8</v>
      </c>
      <c r="M144" s="23"/>
      <c r="N144" s="93">
        <v>-8</v>
      </c>
      <c r="O144" s="94">
        <v>2</v>
      </c>
      <c r="P144" s="95">
        <v>32</v>
      </c>
      <c r="Q144" s="103" t="s">
        <v>272</v>
      </c>
      <c r="R144" s="97" t="s">
        <v>103</v>
      </c>
      <c r="S144" s="104" t="s">
        <v>356</v>
      </c>
      <c r="T144" s="105">
        <v>10</v>
      </c>
      <c r="U144" s="100"/>
      <c r="V144" s="100">
        <v>130</v>
      </c>
      <c r="W144" s="101">
        <v>42</v>
      </c>
      <c r="X144" s="106">
        <v>8</v>
      </c>
      <c r="Y144" s="93">
        <v>8</v>
      </c>
    </row>
    <row r="145" spans="1:25" ht="16.5" customHeight="1">
      <c r="A145" s="93">
        <v>0</v>
      </c>
      <c r="B145" s="94">
        <v>5</v>
      </c>
      <c r="C145" s="95">
        <v>52</v>
      </c>
      <c r="D145" s="96" t="s">
        <v>180</v>
      </c>
      <c r="E145" s="97" t="s">
        <v>93</v>
      </c>
      <c r="F145" s="98" t="s">
        <v>357</v>
      </c>
      <c r="G145" s="99">
        <v>10</v>
      </c>
      <c r="H145" s="100">
        <v>420</v>
      </c>
      <c r="I145" s="100"/>
      <c r="J145" s="101">
        <v>22</v>
      </c>
      <c r="K145" s="102">
        <v>5</v>
      </c>
      <c r="L145" s="93">
        <v>0</v>
      </c>
      <c r="M145" s="23"/>
      <c r="N145" s="93">
        <v>-13</v>
      </c>
      <c r="O145" s="94">
        <v>0</v>
      </c>
      <c r="P145" s="95">
        <v>52</v>
      </c>
      <c r="Q145" s="96" t="s">
        <v>358</v>
      </c>
      <c r="R145" s="97" t="s">
        <v>7</v>
      </c>
      <c r="S145" s="107" t="s">
        <v>277</v>
      </c>
      <c r="T145" s="105">
        <v>5</v>
      </c>
      <c r="U145" s="100"/>
      <c r="V145" s="100">
        <v>600</v>
      </c>
      <c r="W145" s="101">
        <v>22</v>
      </c>
      <c r="X145" s="106">
        <v>10</v>
      </c>
      <c r="Y145" s="93">
        <v>13</v>
      </c>
    </row>
    <row r="146" spans="1:25" ht="16.5" customHeight="1">
      <c r="A146" s="93">
        <v>0</v>
      </c>
      <c r="B146" s="94">
        <v>10</v>
      </c>
      <c r="C146" s="108">
        <v>41</v>
      </c>
      <c r="D146" s="96" t="s">
        <v>123</v>
      </c>
      <c r="E146" s="109" t="s">
        <v>93</v>
      </c>
      <c r="F146" s="109" t="s">
        <v>359</v>
      </c>
      <c r="G146" s="111">
        <v>10</v>
      </c>
      <c r="H146" s="112">
        <v>430</v>
      </c>
      <c r="I146" s="112"/>
      <c r="J146" s="113">
        <v>31</v>
      </c>
      <c r="K146" s="114">
        <v>0</v>
      </c>
      <c r="L146" s="115">
        <v>0</v>
      </c>
      <c r="M146" s="31"/>
      <c r="N146" s="115">
        <v>9</v>
      </c>
      <c r="O146" s="116">
        <v>8</v>
      </c>
      <c r="P146" s="95">
        <v>41</v>
      </c>
      <c r="Q146" s="103" t="s">
        <v>225</v>
      </c>
      <c r="R146" s="97" t="s">
        <v>93</v>
      </c>
      <c r="S146" s="104" t="s">
        <v>360</v>
      </c>
      <c r="T146" s="105">
        <v>11</v>
      </c>
      <c r="U146" s="100">
        <v>650</v>
      </c>
      <c r="V146" s="100"/>
      <c r="W146" s="101">
        <v>31</v>
      </c>
      <c r="X146" s="106">
        <v>2</v>
      </c>
      <c r="Y146" s="115">
        <v>-9</v>
      </c>
    </row>
    <row r="147" spans="1:25" ht="16.5" customHeight="1">
      <c r="A147" s="93">
        <v>0</v>
      </c>
      <c r="B147" s="94">
        <v>5</v>
      </c>
      <c r="C147" s="95">
        <v>61</v>
      </c>
      <c r="D147" s="103" t="s">
        <v>180</v>
      </c>
      <c r="E147" s="109" t="s">
        <v>7</v>
      </c>
      <c r="F147" s="109" t="s">
        <v>134</v>
      </c>
      <c r="G147" s="99">
        <v>10</v>
      </c>
      <c r="H147" s="100">
        <v>420</v>
      </c>
      <c r="I147" s="100"/>
      <c r="J147" s="101">
        <v>11</v>
      </c>
      <c r="K147" s="102">
        <v>5</v>
      </c>
      <c r="L147" s="93">
        <v>0</v>
      </c>
      <c r="M147" s="23"/>
      <c r="N147" s="93">
        <v>10</v>
      </c>
      <c r="O147" s="94">
        <v>10</v>
      </c>
      <c r="P147" s="95">
        <v>61</v>
      </c>
      <c r="Q147" s="103" t="s">
        <v>226</v>
      </c>
      <c r="R147" s="109" t="s">
        <v>93</v>
      </c>
      <c r="S147" s="121" t="s">
        <v>271</v>
      </c>
      <c r="T147" s="105">
        <v>12</v>
      </c>
      <c r="U147" s="100">
        <v>680</v>
      </c>
      <c r="V147" s="100"/>
      <c r="W147" s="101">
        <v>11</v>
      </c>
      <c r="X147" s="106">
        <v>0</v>
      </c>
      <c r="Y147" s="93">
        <v>-10</v>
      </c>
    </row>
    <row r="148" spans="1:25" ht="16.5" customHeight="1">
      <c r="A148" s="93">
        <v>0</v>
      </c>
      <c r="B148" s="94">
        <v>5</v>
      </c>
      <c r="C148" s="95">
        <v>21</v>
      </c>
      <c r="D148" s="96" t="s">
        <v>180</v>
      </c>
      <c r="E148" s="97" t="s">
        <v>93</v>
      </c>
      <c r="F148" s="98" t="s">
        <v>361</v>
      </c>
      <c r="G148" s="99">
        <v>10</v>
      </c>
      <c r="H148" s="100">
        <v>420</v>
      </c>
      <c r="I148" s="100"/>
      <c r="J148" s="101">
        <v>51</v>
      </c>
      <c r="K148" s="102">
        <v>5</v>
      </c>
      <c r="L148" s="93">
        <v>0</v>
      </c>
      <c r="M148" s="23"/>
      <c r="N148" s="93">
        <v>7</v>
      </c>
      <c r="O148" s="94">
        <v>6</v>
      </c>
      <c r="P148" s="95">
        <v>21</v>
      </c>
      <c r="Q148" s="96" t="s">
        <v>362</v>
      </c>
      <c r="R148" s="97" t="s">
        <v>103</v>
      </c>
      <c r="S148" s="107" t="s">
        <v>363</v>
      </c>
      <c r="T148" s="105">
        <v>8</v>
      </c>
      <c r="U148" s="100">
        <v>500</v>
      </c>
      <c r="V148" s="100"/>
      <c r="W148" s="101">
        <v>51</v>
      </c>
      <c r="X148" s="106">
        <v>4</v>
      </c>
      <c r="Y148" s="93">
        <v>-7</v>
      </c>
    </row>
    <row r="149" spans="1:25" ht="16.5" customHeight="1">
      <c r="A149" s="93">
        <v>0</v>
      </c>
      <c r="B149" s="94">
        <v>5</v>
      </c>
      <c r="C149" s="95">
        <v>12</v>
      </c>
      <c r="D149" s="96" t="s">
        <v>180</v>
      </c>
      <c r="E149" s="97" t="s">
        <v>93</v>
      </c>
      <c r="F149" s="98" t="s">
        <v>361</v>
      </c>
      <c r="G149" s="99">
        <v>10</v>
      </c>
      <c r="H149" s="100">
        <v>420</v>
      </c>
      <c r="I149" s="100"/>
      <c r="J149" s="101">
        <v>62</v>
      </c>
      <c r="K149" s="102">
        <v>5</v>
      </c>
      <c r="L149" s="93">
        <v>0</v>
      </c>
      <c r="M149" s="23"/>
      <c r="N149" s="93">
        <v>-8</v>
      </c>
      <c r="O149" s="94">
        <v>4</v>
      </c>
      <c r="P149" s="95">
        <v>12</v>
      </c>
      <c r="Q149" s="103" t="s">
        <v>226</v>
      </c>
      <c r="R149" s="97" t="s">
        <v>93</v>
      </c>
      <c r="S149" s="107" t="s">
        <v>271</v>
      </c>
      <c r="T149" s="105">
        <v>10</v>
      </c>
      <c r="U149" s="100"/>
      <c r="V149" s="100">
        <v>100</v>
      </c>
      <c r="W149" s="101">
        <v>62</v>
      </c>
      <c r="X149" s="106">
        <v>6</v>
      </c>
      <c r="Y149" s="93">
        <v>8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4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150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24" customWidth="1"/>
    <col min="2" max="2" width="5.25390625" style="24" customWidth="1"/>
    <col min="3" max="3" width="3.625" style="32" bestFit="1" customWidth="1"/>
    <col min="4" max="4" width="6.375" style="24" customWidth="1"/>
    <col min="5" max="5" width="3.25390625" style="24" customWidth="1"/>
    <col min="6" max="6" width="3.875" style="24" customWidth="1"/>
    <col min="7" max="7" width="3.75390625" style="24" customWidth="1"/>
    <col min="8" max="9" width="6.25390625" style="24" customWidth="1"/>
    <col min="10" max="10" width="3.625" style="32" bestFit="1" customWidth="1"/>
    <col min="11" max="11" width="5.125" style="24" customWidth="1"/>
    <col min="12" max="12" width="6.00390625" style="24" bestFit="1" customWidth="1"/>
    <col min="13" max="13" width="0.74609375" style="30" customWidth="1"/>
    <col min="14" max="14" width="5.75390625" style="24" customWidth="1"/>
    <col min="15" max="15" width="5.25390625" style="24" customWidth="1"/>
    <col min="16" max="16" width="3.625" style="32" bestFit="1" customWidth="1"/>
    <col min="17" max="17" width="5.75390625" style="24" customWidth="1"/>
    <col min="18" max="18" width="3.25390625" style="24" customWidth="1"/>
    <col min="19" max="19" width="3.875" style="24" customWidth="1"/>
    <col min="20" max="20" width="3.75390625" style="24" customWidth="1"/>
    <col min="21" max="21" width="7.00390625" style="24" customWidth="1"/>
    <col min="22" max="22" width="5.75390625" style="24" customWidth="1"/>
    <col min="23" max="23" width="3.625" style="32" bestFit="1" customWidth="1"/>
    <col min="24" max="24" width="5.25390625" style="24" customWidth="1"/>
    <col min="25" max="25" width="6.00390625" style="24" bestFit="1" customWidth="1"/>
    <col min="26" max="16384" width="5.00390625" style="24" customWidth="1"/>
  </cols>
  <sheetData>
    <row r="1" spans="1:25" ht="25.5" customHeight="1">
      <c r="A1" s="122"/>
      <c r="B1" s="123" t="s">
        <v>53</v>
      </c>
      <c r="C1" s="124"/>
      <c r="D1" s="123"/>
      <c r="E1" s="125">
        <v>17</v>
      </c>
      <c r="F1" s="125"/>
      <c r="G1" s="126"/>
      <c r="H1" s="127" t="s">
        <v>55</v>
      </c>
      <c r="I1" s="127"/>
      <c r="J1" s="128" t="s">
        <v>56</v>
      </c>
      <c r="K1" s="128"/>
      <c r="L1" s="22"/>
      <c r="M1" s="23">
        <v>150</v>
      </c>
      <c r="N1" s="122"/>
      <c r="O1" s="123" t="s">
        <v>53</v>
      </c>
      <c r="P1" s="124"/>
      <c r="Q1" s="123"/>
      <c r="R1" s="125">
        <v>18</v>
      </c>
      <c r="S1" s="125"/>
      <c r="T1" s="126"/>
      <c r="U1" s="127" t="s">
        <v>55</v>
      </c>
      <c r="V1" s="127"/>
      <c r="W1" s="128" t="s">
        <v>58</v>
      </c>
      <c r="X1" s="128"/>
      <c r="Y1" s="22"/>
    </row>
    <row r="2" spans="1:25" ht="12.75">
      <c r="A2" s="129"/>
      <c r="B2" s="129"/>
      <c r="C2" s="130"/>
      <c r="D2" s="131"/>
      <c r="E2" s="131"/>
      <c r="F2" s="131"/>
      <c r="G2" s="131"/>
      <c r="H2" s="132" t="s">
        <v>59</v>
      </c>
      <c r="I2" s="132"/>
      <c r="J2" s="128" t="s">
        <v>60</v>
      </c>
      <c r="K2" s="128"/>
      <c r="L2" s="22"/>
      <c r="M2" s="23">
        <v>150</v>
      </c>
      <c r="N2" s="129"/>
      <c r="O2" s="129"/>
      <c r="P2" s="130"/>
      <c r="Q2" s="131"/>
      <c r="R2" s="131"/>
      <c r="S2" s="131"/>
      <c r="T2" s="131"/>
      <c r="U2" s="132" t="s">
        <v>59</v>
      </c>
      <c r="V2" s="132"/>
      <c r="W2" s="128" t="s">
        <v>61</v>
      </c>
      <c r="X2" s="128"/>
      <c r="Y2" s="22"/>
    </row>
    <row r="3" spans="1:25" ht="4.5" customHeight="1">
      <c r="A3" s="133"/>
      <c r="B3" s="134"/>
      <c r="C3" s="135"/>
      <c r="D3" s="136"/>
      <c r="E3" s="137"/>
      <c r="F3" s="137"/>
      <c r="G3" s="138"/>
      <c r="H3" s="139"/>
      <c r="I3" s="139"/>
      <c r="J3" s="135"/>
      <c r="K3" s="134"/>
      <c r="L3" s="140"/>
      <c r="M3" s="23"/>
      <c r="N3" s="133"/>
      <c r="O3" s="134"/>
      <c r="P3" s="135"/>
      <c r="Q3" s="136"/>
      <c r="R3" s="137"/>
      <c r="S3" s="137"/>
      <c r="T3" s="138"/>
      <c r="U3" s="139"/>
      <c r="V3" s="139"/>
      <c r="W3" s="141"/>
      <c r="X3" s="139"/>
      <c r="Y3" s="140"/>
    </row>
    <row r="4" spans="1:25" s="26" customFormat="1" ht="12.75" customHeight="1">
      <c r="A4" s="142" t="s">
        <v>364</v>
      </c>
      <c r="B4" s="143"/>
      <c r="C4" s="144"/>
      <c r="D4" s="145"/>
      <c r="E4" s="25" t="s">
        <v>63</v>
      </c>
      <c r="F4" s="146" t="s">
        <v>365</v>
      </c>
      <c r="H4" s="147"/>
      <c r="I4" s="148"/>
      <c r="J4" s="28"/>
      <c r="K4" s="60"/>
      <c r="L4" s="61"/>
      <c r="M4" s="149"/>
      <c r="N4" s="142" t="str">
        <f>$A$4</f>
        <v>2 тур</v>
      </c>
      <c r="O4" s="143"/>
      <c r="P4" s="144"/>
      <c r="Q4" s="145"/>
      <c r="R4" s="25" t="s">
        <v>63</v>
      </c>
      <c r="S4" s="146" t="s">
        <v>366</v>
      </c>
      <c r="U4" s="147"/>
      <c r="V4" s="148"/>
      <c r="W4" s="28"/>
      <c r="X4" s="60"/>
      <c r="Y4" s="61"/>
    </row>
    <row r="5" spans="1:25" s="26" customFormat="1" ht="12.75" customHeight="1">
      <c r="A5" s="150"/>
      <c r="B5" s="143"/>
      <c r="C5" s="144"/>
      <c r="D5" s="145"/>
      <c r="E5" s="27" t="s">
        <v>66</v>
      </c>
      <c r="F5" s="146" t="s">
        <v>60</v>
      </c>
      <c r="H5" s="151"/>
      <c r="I5" s="148"/>
      <c r="J5" s="29"/>
      <c r="K5" s="6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63"/>
      <c r="M5" s="149"/>
      <c r="N5" s="150"/>
      <c r="O5" s="143"/>
      <c r="P5" s="144"/>
      <c r="Q5" s="145"/>
      <c r="R5" s="27" t="s">
        <v>66</v>
      </c>
      <c r="S5" s="146" t="s">
        <v>367</v>
      </c>
      <c r="U5" s="151"/>
      <c r="V5" s="148"/>
      <c r="W5" s="29"/>
      <c r="X5" s="62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18.1</v>
      </c>
      <c r="Y5" s="63"/>
    </row>
    <row r="6" spans="1:25" s="26" customFormat="1" ht="12.75" customHeight="1">
      <c r="A6" s="150"/>
      <c r="B6" s="143"/>
      <c r="C6" s="144"/>
      <c r="D6" s="145"/>
      <c r="E6" s="27" t="s">
        <v>69</v>
      </c>
      <c r="F6" s="146" t="s">
        <v>368</v>
      </c>
      <c r="H6" s="147"/>
      <c r="I6" s="148"/>
      <c r="J6" s="64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K6" s="62" t="str">
        <f>IF(K5="","","+")</f>
        <v>+</v>
      </c>
      <c r="L6" s="65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19.1</v>
      </c>
      <c r="M6" s="149"/>
      <c r="N6" s="150"/>
      <c r="O6" s="143"/>
      <c r="P6" s="144"/>
      <c r="Q6" s="145"/>
      <c r="R6" s="27" t="s">
        <v>69</v>
      </c>
      <c r="S6" s="146" t="s">
        <v>369</v>
      </c>
      <c r="U6" s="147"/>
      <c r="V6" s="148"/>
      <c r="W6" s="64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4.1</v>
      </c>
      <c r="X6" s="62" t="str">
        <f>IF(X5="","","+")</f>
        <v>+</v>
      </c>
      <c r="Y6" s="65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6.1</v>
      </c>
    </row>
    <row r="7" spans="1:25" s="26" customFormat="1" ht="12.75" customHeight="1">
      <c r="A7" s="150"/>
      <c r="B7" s="143"/>
      <c r="C7" s="144"/>
      <c r="D7" s="145"/>
      <c r="E7" s="25" t="s">
        <v>72</v>
      </c>
      <c r="F7" s="146" t="s">
        <v>77</v>
      </c>
      <c r="H7" s="147"/>
      <c r="I7" s="148"/>
      <c r="J7" s="29"/>
      <c r="K7" s="62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3.1</v>
      </c>
      <c r="L7" s="63"/>
      <c r="M7" s="149"/>
      <c r="N7" s="150"/>
      <c r="O7" s="143"/>
      <c r="P7" s="144"/>
      <c r="Q7" s="145"/>
      <c r="R7" s="25" t="s">
        <v>72</v>
      </c>
      <c r="S7" s="146" t="s">
        <v>285</v>
      </c>
      <c r="U7" s="147"/>
      <c r="V7" s="148"/>
      <c r="W7" s="29"/>
      <c r="X7" s="62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12.1</v>
      </c>
      <c r="Y7" s="63"/>
    </row>
    <row r="8" spans="1:25" s="26" customFormat="1" ht="12.75" customHeight="1">
      <c r="A8" s="66" t="s">
        <v>63</v>
      </c>
      <c r="B8" s="152" t="s">
        <v>370</v>
      </c>
      <c r="C8" s="144"/>
      <c r="D8" s="145"/>
      <c r="E8" s="153"/>
      <c r="F8" s="153"/>
      <c r="G8" s="25" t="s">
        <v>63</v>
      </c>
      <c r="H8" s="146" t="s">
        <v>371</v>
      </c>
      <c r="J8" s="147"/>
      <c r="K8" s="151"/>
      <c r="L8" s="154"/>
      <c r="M8" s="149"/>
      <c r="N8" s="66" t="s">
        <v>63</v>
      </c>
      <c r="O8" s="152" t="s">
        <v>372</v>
      </c>
      <c r="P8" s="144"/>
      <c r="Q8" s="145"/>
      <c r="R8" s="153"/>
      <c r="S8" s="153"/>
      <c r="T8" s="25" t="s">
        <v>63</v>
      </c>
      <c r="U8" s="146" t="s">
        <v>373</v>
      </c>
      <c r="W8" s="147"/>
      <c r="X8" s="151"/>
      <c r="Y8" s="154"/>
    </row>
    <row r="9" spans="1:25" s="26" customFormat="1" ht="12.75" customHeight="1">
      <c r="A9" s="67" t="s">
        <v>66</v>
      </c>
      <c r="B9" s="152" t="s">
        <v>374</v>
      </c>
      <c r="C9" s="155"/>
      <c r="D9" s="145"/>
      <c r="E9" s="153"/>
      <c r="F9" s="153"/>
      <c r="G9" s="27" t="s">
        <v>66</v>
      </c>
      <c r="H9" s="146" t="s">
        <v>375</v>
      </c>
      <c r="J9" s="147"/>
      <c r="K9" s="151"/>
      <c r="L9" s="154"/>
      <c r="M9" s="149"/>
      <c r="N9" s="67" t="s">
        <v>66</v>
      </c>
      <c r="O9" s="152" t="s">
        <v>376</v>
      </c>
      <c r="P9" s="155"/>
      <c r="Q9" s="145"/>
      <c r="R9" s="153"/>
      <c r="S9" s="153"/>
      <c r="T9" s="27" t="s">
        <v>66</v>
      </c>
      <c r="U9" s="146" t="s">
        <v>377</v>
      </c>
      <c r="W9" s="147"/>
      <c r="X9" s="151"/>
      <c r="Y9" s="154"/>
    </row>
    <row r="10" spans="1:25" s="26" customFormat="1" ht="12.75" customHeight="1">
      <c r="A10" s="67" t="s">
        <v>69</v>
      </c>
      <c r="B10" s="152" t="s">
        <v>145</v>
      </c>
      <c r="C10" s="144"/>
      <c r="D10" s="145"/>
      <c r="E10" s="153"/>
      <c r="F10" s="153"/>
      <c r="G10" s="27" t="s">
        <v>69</v>
      </c>
      <c r="H10" s="146" t="s">
        <v>162</v>
      </c>
      <c r="J10" s="147"/>
      <c r="K10" s="147"/>
      <c r="L10" s="154"/>
      <c r="M10" s="149"/>
      <c r="N10" s="67" t="s">
        <v>69</v>
      </c>
      <c r="O10" s="156" t="s">
        <v>378</v>
      </c>
      <c r="P10" s="144"/>
      <c r="Q10" s="145"/>
      <c r="R10" s="153"/>
      <c r="S10" s="153"/>
      <c r="T10" s="27" t="s">
        <v>69</v>
      </c>
      <c r="U10" s="146" t="s">
        <v>379</v>
      </c>
      <c r="W10" s="147"/>
      <c r="X10" s="147"/>
      <c r="Y10" s="154"/>
    </row>
    <row r="11" spans="1:25" s="26" customFormat="1" ht="12.75" customHeight="1">
      <c r="A11" s="66" t="s">
        <v>72</v>
      </c>
      <c r="B11" s="152" t="s">
        <v>380</v>
      </c>
      <c r="C11" s="155"/>
      <c r="D11" s="145"/>
      <c r="E11" s="153"/>
      <c r="F11" s="153"/>
      <c r="G11" s="25" t="s">
        <v>72</v>
      </c>
      <c r="H11" s="146" t="s">
        <v>381</v>
      </c>
      <c r="J11" s="147"/>
      <c r="K11" s="68" t="s">
        <v>89</v>
      </c>
      <c r="L11" s="154"/>
      <c r="M11" s="149"/>
      <c r="N11" s="66" t="s">
        <v>72</v>
      </c>
      <c r="O11" s="152" t="s">
        <v>382</v>
      </c>
      <c r="P11" s="155"/>
      <c r="Q11" s="145"/>
      <c r="R11" s="153"/>
      <c r="S11" s="153"/>
      <c r="T11" s="25" t="s">
        <v>72</v>
      </c>
      <c r="U11" s="146" t="s">
        <v>376</v>
      </c>
      <c r="W11" s="147"/>
      <c r="X11" s="68" t="s">
        <v>89</v>
      </c>
      <c r="Y11" s="154"/>
    </row>
    <row r="12" spans="1:25" s="26" customFormat="1" ht="12.75" customHeight="1">
      <c r="A12" s="157"/>
      <c r="B12" s="155"/>
      <c r="C12" s="155"/>
      <c r="D12" s="145"/>
      <c r="E12" s="25" t="s">
        <v>63</v>
      </c>
      <c r="F12" s="146" t="s">
        <v>383</v>
      </c>
      <c r="H12" s="147"/>
      <c r="I12" s="158"/>
      <c r="J12" s="69" t="s">
        <v>93</v>
      </c>
      <c r="K12" s="159" t="s">
        <v>384</v>
      </c>
      <c r="L12" s="154"/>
      <c r="M12" s="149"/>
      <c r="N12" s="157"/>
      <c r="O12" s="155"/>
      <c r="P12" s="155"/>
      <c r="Q12" s="145"/>
      <c r="R12" s="25" t="s">
        <v>63</v>
      </c>
      <c r="S12" s="146" t="s">
        <v>106</v>
      </c>
      <c r="U12" s="147"/>
      <c r="V12" s="158"/>
      <c r="W12" s="69" t="s">
        <v>93</v>
      </c>
      <c r="X12" s="159" t="s">
        <v>385</v>
      </c>
      <c r="Y12" s="154"/>
    </row>
    <row r="13" spans="1:25" s="26" customFormat="1" ht="12.75" customHeight="1">
      <c r="A13" s="150"/>
      <c r="B13" s="70" t="s">
        <v>97</v>
      </c>
      <c r="C13" s="144"/>
      <c r="D13" s="145"/>
      <c r="E13" s="27" t="s">
        <v>66</v>
      </c>
      <c r="F13" s="146" t="s">
        <v>386</v>
      </c>
      <c r="H13" s="147"/>
      <c r="I13" s="148"/>
      <c r="J13" s="69" t="s">
        <v>7</v>
      </c>
      <c r="K13" s="160" t="s">
        <v>384</v>
      </c>
      <c r="L13" s="154"/>
      <c r="M13" s="149"/>
      <c r="N13" s="150"/>
      <c r="O13" s="70" t="s">
        <v>97</v>
      </c>
      <c r="P13" s="144"/>
      <c r="Q13" s="145"/>
      <c r="R13" s="27" t="s">
        <v>66</v>
      </c>
      <c r="S13" s="146" t="s">
        <v>387</v>
      </c>
      <c r="U13" s="147"/>
      <c r="V13" s="148"/>
      <c r="W13" s="69" t="s">
        <v>7</v>
      </c>
      <c r="X13" s="160" t="s">
        <v>385</v>
      </c>
      <c r="Y13" s="154"/>
    </row>
    <row r="14" spans="1:25" s="26" customFormat="1" ht="12.75" customHeight="1">
      <c r="A14" s="150"/>
      <c r="B14" s="70" t="s">
        <v>388</v>
      </c>
      <c r="C14" s="144"/>
      <c r="D14" s="145"/>
      <c r="E14" s="27" t="s">
        <v>69</v>
      </c>
      <c r="F14" s="146" t="s">
        <v>389</v>
      </c>
      <c r="H14" s="151"/>
      <c r="I14" s="148"/>
      <c r="J14" s="69" t="s">
        <v>103</v>
      </c>
      <c r="K14" s="160" t="s">
        <v>390</v>
      </c>
      <c r="L14" s="154"/>
      <c r="M14" s="149"/>
      <c r="N14" s="150"/>
      <c r="O14" s="70" t="s">
        <v>391</v>
      </c>
      <c r="P14" s="144"/>
      <c r="Q14" s="145"/>
      <c r="R14" s="27" t="s">
        <v>69</v>
      </c>
      <c r="S14" s="146" t="s">
        <v>367</v>
      </c>
      <c r="U14" s="151"/>
      <c r="V14" s="148"/>
      <c r="W14" s="69" t="s">
        <v>103</v>
      </c>
      <c r="X14" s="160" t="s">
        <v>392</v>
      </c>
      <c r="Y14" s="154"/>
    </row>
    <row r="15" spans="1:25" s="26" customFormat="1" ht="12.75" customHeight="1">
      <c r="A15" s="162"/>
      <c r="B15" s="163"/>
      <c r="C15" s="163"/>
      <c r="D15" s="145"/>
      <c r="E15" s="25" t="s">
        <v>72</v>
      </c>
      <c r="F15" s="161" t="s">
        <v>393</v>
      </c>
      <c r="H15" s="163"/>
      <c r="I15" s="163"/>
      <c r="J15" s="71" t="s">
        <v>109</v>
      </c>
      <c r="K15" s="160" t="s">
        <v>394</v>
      </c>
      <c r="L15" s="164"/>
      <c r="M15" s="165"/>
      <c r="N15" s="162"/>
      <c r="O15" s="163"/>
      <c r="P15" s="163"/>
      <c r="Q15" s="145"/>
      <c r="R15" s="25" t="s">
        <v>72</v>
      </c>
      <c r="S15" s="161" t="s">
        <v>313</v>
      </c>
      <c r="U15" s="163"/>
      <c r="V15" s="163"/>
      <c r="W15" s="71" t="s">
        <v>109</v>
      </c>
      <c r="X15" s="160" t="s">
        <v>392</v>
      </c>
      <c r="Y15" s="164"/>
    </row>
    <row r="16" spans="1:25" ht="4.5" customHeight="1">
      <c r="A16" s="72"/>
      <c r="B16" s="73"/>
      <c r="C16" s="74"/>
      <c r="D16" s="75"/>
      <c r="E16" s="76"/>
      <c r="F16" s="76"/>
      <c r="G16" s="77"/>
      <c r="H16" s="78"/>
      <c r="I16" s="78"/>
      <c r="J16" s="74"/>
      <c r="K16" s="73"/>
      <c r="L16" s="79"/>
      <c r="N16" s="72"/>
      <c r="O16" s="73"/>
      <c r="P16" s="74"/>
      <c r="Q16" s="75"/>
      <c r="R16" s="76"/>
      <c r="S16" s="76"/>
      <c r="T16" s="77"/>
      <c r="U16" s="78"/>
      <c r="V16" s="78"/>
      <c r="W16" s="74"/>
      <c r="X16" s="73"/>
      <c r="Y16" s="79"/>
    </row>
    <row r="17" spans="1:25" ht="12.75" customHeight="1">
      <c r="A17" s="80"/>
      <c r="B17" s="80" t="s">
        <v>111</v>
      </c>
      <c r="C17" s="81"/>
      <c r="D17" s="82" t="s">
        <v>112</v>
      </c>
      <c r="E17" s="82" t="s">
        <v>113</v>
      </c>
      <c r="F17" s="83" t="s">
        <v>114</v>
      </c>
      <c r="G17" s="82" t="s">
        <v>115</v>
      </c>
      <c r="H17" s="84" t="s">
        <v>116</v>
      </c>
      <c r="I17" s="85"/>
      <c r="J17" s="81" t="s">
        <v>117</v>
      </c>
      <c r="K17" s="82" t="s">
        <v>111</v>
      </c>
      <c r="L17" s="80" t="s">
        <v>118</v>
      </c>
      <c r="M17" s="23">
        <v>150</v>
      </c>
      <c r="N17" s="80"/>
      <c r="O17" s="80" t="s">
        <v>111</v>
      </c>
      <c r="P17" s="81"/>
      <c r="Q17" s="82" t="s">
        <v>112</v>
      </c>
      <c r="R17" s="82" t="s">
        <v>113</v>
      </c>
      <c r="S17" s="83" t="s">
        <v>114</v>
      </c>
      <c r="T17" s="82" t="s">
        <v>115</v>
      </c>
      <c r="U17" s="84" t="s">
        <v>116</v>
      </c>
      <c r="V17" s="85"/>
      <c r="W17" s="81" t="s">
        <v>117</v>
      </c>
      <c r="X17" s="82" t="s">
        <v>111</v>
      </c>
      <c r="Y17" s="80" t="s">
        <v>118</v>
      </c>
    </row>
    <row r="18" spans="1:25" ht="12.75">
      <c r="A18" s="86" t="s">
        <v>118</v>
      </c>
      <c r="B18" s="87" t="s">
        <v>119</v>
      </c>
      <c r="C18" s="88" t="s">
        <v>120</v>
      </c>
      <c r="D18" s="89" t="s">
        <v>121</v>
      </c>
      <c r="E18" s="89" t="s">
        <v>122</v>
      </c>
      <c r="F18" s="89"/>
      <c r="G18" s="89"/>
      <c r="H18" s="90" t="s">
        <v>120</v>
      </c>
      <c r="I18" s="90" t="s">
        <v>117</v>
      </c>
      <c r="J18" s="91"/>
      <c r="K18" s="86" t="s">
        <v>119</v>
      </c>
      <c r="L18" s="86"/>
      <c r="M18" s="23">
        <v>150</v>
      </c>
      <c r="N18" s="86" t="s">
        <v>118</v>
      </c>
      <c r="O18" s="86" t="s">
        <v>119</v>
      </c>
      <c r="P18" s="91" t="s">
        <v>120</v>
      </c>
      <c r="Q18" s="92" t="s">
        <v>121</v>
      </c>
      <c r="R18" s="92" t="s">
        <v>122</v>
      </c>
      <c r="S18" s="92"/>
      <c r="T18" s="92"/>
      <c r="U18" s="90" t="s">
        <v>120</v>
      </c>
      <c r="V18" s="90" t="s">
        <v>117</v>
      </c>
      <c r="W18" s="91"/>
      <c r="X18" s="86" t="s">
        <v>119</v>
      </c>
      <c r="Y18" s="86"/>
    </row>
    <row r="19" spans="1:25" ht="16.5" customHeight="1">
      <c r="A19" s="93">
        <v>4</v>
      </c>
      <c r="B19" s="94">
        <v>7</v>
      </c>
      <c r="C19" s="95">
        <v>52</v>
      </c>
      <c r="D19" s="96" t="s">
        <v>395</v>
      </c>
      <c r="E19" s="97" t="s">
        <v>103</v>
      </c>
      <c r="F19" s="98" t="s">
        <v>316</v>
      </c>
      <c r="G19" s="99">
        <v>11</v>
      </c>
      <c r="H19" s="100"/>
      <c r="I19" s="100">
        <v>150</v>
      </c>
      <c r="J19" s="101">
        <v>11</v>
      </c>
      <c r="K19" s="102">
        <v>3</v>
      </c>
      <c r="L19" s="93">
        <v>-4</v>
      </c>
      <c r="M19" s="23"/>
      <c r="N19" s="93">
        <v>-4</v>
      </c>
      <c r="O19" s="94">
        <v>6</v>
      </c>
      <c r="P19" s="95">
        <v>52</v>
      </c>
      <c r="Q19" s="103" t="s">
        <v>123</v>
      </c>
      <c r="R19" s="97" t="s">
        <v>7</v>
      </c>
      <c r="S19" s="104" t="s">
        <v>232</v>
      </c>
      <c r="T19" s="105">
        <v>13</v>
      </c>
      <c r="U19" s="100">
        <v>720</v>
      </c>
      <c r="V19" s="100"/>
      <c r="W19" s="101">
        <v>11</v>
      </c>
      <c r="X19" s="106">
        <v>4</v>
      </c>
      <c r="Y19" s="93">
        <v>4</v>
      </c>
    </row>
    <row r="20" spans="1:25" ht="16.5" customHeight="1">
      <c r="A20" s="93">
        <v>4</v>
      </c>
      <c r="B20" s="94">
        <v>7</v>
      </c>
      <c r="C20" s="95">
        <v>61</v>
      </c>
      <c r="D20" s="96" t="s">
        <v>396</v>
      </c>
      <c r="E20" s="97" t="s">
        <v>93</v>
      </c>
      <c r="F20" s="98" t="s">
        <v>270</v>
      </c>
      <c r="G20" s="99">
        <v>8</v>
      </c>
      <c r="H20" s="100"/>
      <c r="I20" s="100">
        <v>150</v>
      </c>
      <c r="J20" s="101">
        <v>32</v>
      </c>
      <c r="K20" s="102">
        <v>3</v>
      </c>
      <c r="L20" s="93">
        <v>-4</v>
      </c>
      <c r="M20" s="23"/>
      <c r="N20" s="93">
        <v>11</v>
      </c>
      <c r="O20" s="94">
        <v>9</v>
      </c>
      <c r="P20" s="95">
        <v>61</v>
      </c>
      <c r="Q20" s="96" t="s">
        <v>397</v>
      </c>
      <c r="R20" s="97" t="s">
        <v>7</v>
      </c>
      <c r="S20" s="107" t="s">
        <v>398</v>
      </c>
      <c r="T20" s="105">
        <v>12</v>
      </c>
      <c r="U20" s="100">
        <v>1440</v>
      </c>
      <c r="V20" s="100"/>
      <c r="W20" s="101">
        <v>32</v>
      </c>
      <c r="X20" s="106">
        <v>1</v>
      </c>
      <c r="Y20" s="93">
        <v>-11</v>
      </c>
    </row>
    <row r="21" spans="1:25" ht="16.5" customHeight="1">
      <c r="A21" s="93">
        <v>-4</v>
      </c>
      <c r="B21" s="94">
        <v>3</v>
      </c>
      <c r="C21" s="108">
        <v>22</v>
      </c>
      <c r="D21" s="96" t="s">
        <v>123</v>
      </c>
      <c r="E21" s="109" t="s">
        <v>109</v>
      </c>
      <c r="F21" s="110" t="s">
        <v>271</v>
      </c>
      <c r="G21" s="111">
        <v>11</v>
      </c>
      <c r="H21" s="112"/>
      <c r="I21" s="112">
        <v>460</v>
      </c>
      <c r="J21" s="113">
        <v>42</v>
      </c>
      <c r="K21" s="114">
        <v>7</v>
      </c>
      <c r="L21" s="115">
        <v>4</v>
      </c>
      <c r="M21" s="31"/>
      <c r="N21" s="115">
        <v>-14</v>
      </c>
      <c r="O21" s="116">
        <v>0</v>
      </c>
      <c r="P21" s="95">
        <v>22</v>
      </c>
      <c r="Q21" s="103" t="s">
        <v>397</v>
      </c>
      <c r="R21" s="97" t="s">
        <v>7</v>
      </c>
      <c r="S21" s="104" t="s">
        <v>232</v>
      </c>
      <c r="T21" s="105">
        <v>11</v>
      </c>
      <c r="U21" s="100"/>
      <c r="V21" s="100">
        <v>100</v>
      </c>
      <c r="W21" s="101">
        <v>42</v>
      </c>
      <c r="X21" s="106">
        <v>10</v>
      </c>
      <c r="Y21" s="115">
        <v>14</v>
      </c>
    </row>
    <row r="22" spans="1:25" ht="16.5" customHeight="1">
      <c r="A22" s="93">
        <v>8</v>
      </c>
      <c r="B22" s="94">
        <v>10</v>
      </c>
      <c r="C22" s="95">
        <v>12</v>
      </c>
      <c r="D22" s="103" t="s">
        <v>399</v>
      </c>
      <c r="E22" s="109" t="s">
        <v>109</v>
      </c>
      <c r="F22" s="110" t="s">
        <v>271</v>
      </c>
      <c r="G22" s="99">
        <v>9</v>
      </c>
      <c r="H22" s="100">
        <v>50</v>
      </c>
      <c r="I22" s="100"/>
      <c r="J22" s="101">
        <v>51</v>
      </c>
      <c r="K22" s="102">
        <v>0</v>
      </c>
      <c r="L22" s="93">
        <v>-8</v>
      </c>
      <c r="M22" s="23"/>
      <c r="N22" s="93">
        <v>-5</v>
      </c>
      <c r="O22" s="94">
        <v>4</v>
      </c>
      <c r="P22" s="95">
        <v>41</v>
      </c>
      <c r="Q22" s="103" t="s">
        <v>123</v>
      </c>
      <c r="R22" s="109" t="s">
        <v>7</v>
      </c>
      <c r="S22" s="117" t="s">
        <v>232</v>
      </c>
      <c r="T22" s="105">
        <v>12</v>
      </c>
      <c r="U22" s="100">
        <v>690</v>
      </c>
      <c r="V22" s="100"/>
      <c r="W22" s="101">
        <v>21</v>
      </c>
      <c r="X22" s="106">
        <v>6</v>
      </c>
      <c r="Y22" s="93">
        <v>5</v>
      </c>
    </row>
    <row r="23" spans="1:25" ht="16.5" customHeight="1">
      <c r="A23" s="93">
        <v>-4</v>
      </c>
      <c r="B23" s="94">
        <v>3</v>
      </c>
      <c r="C23" s="95">
        <v>41</v>
      </c>
      <c r="D23" s="96" t="s">
        <v>123</v>
      </c>
      <c r="E23" s="97" t="s">
        <v>103</v>
      </c>
      <c r="F23" s="97" t="s">
        <v>224</v>
      </c>
      <c r="G23" s="99">
        <v>11</v>
      </c>
      <c r="H23" s="100"/>
      <c r="I23" s="100">
        <v>460</v>
      </c>
      <c r="J23" s="101">
        <v>21</v>
      </c>
      <c r="K23" s="102">
        <v>7</v>
      </c>
      <c r="L23" s="93">
        <v>4</v>
      </c>
      <c r="M23" s="23"/>
      <c r="N23" s="93">
        <v>11</v>
      </c>
      <c r="O23" s="94">
        <v>9</v>
      </c>
      <c r="P23" s="95">
        <v>12</v>
      </c>
      <c r="Q23" s="96" t="s">
        <v>397</v>
      </c>
      <c r="R23" s="97" t="s">
        <v>7</v>
      </c>
      <c r="S23" s="107" t="s">
        <v>400</v>
      </c>
      <c r="T23" s="105">
        <v>12</v>
      </c>
      <c r="U23" s="100">
        <v>1440</v>
      </c>
      <c r="V23" s="100"/>
      <c r="W23" s="101">
        <v>51</v>
      </c>
      <c r="X23" s="106">
        <v>1</v>
      </c>
      <c r="Y23" s="93">
        <v>-11</v>
      </c>
    </row>
    <row r="24" spans="1:25" ht="16.5" customHeight="1">
      <c r="A24" s="93">
        <v>-5</v>
      </c>
      <c r="B24" s="94">
        <v>0</v>
      </c>
      <c r="C24" s="95">
        <v>31</v>
      </c>
      <c r="D24" s="96" t="s">
        <v>401</v>
      </c>
      <c r="E24" s="97" t="s">
        <v>93</v>
      </c>
      <c r="F24" s="98" t="s">
        <v>402</v>
      </c>
      <c r="G24" s="99">
        <v>7</v>
      </c>
      <c r="H24" s="100"/>
      <c r="I24" s="100">
        <v>500</v>
      </c>
      <c r="J24" s="101">
        <v>62</v>
      </c>
      <c r="K24" s="102">
        <v>10</v>
      </c>
      <c r="L24" s="93">
        <v>5</v>
      </c>
      <c r="M24" s="23"/>
      <c r="N24" s="93">
        <v>-6</v>
      </c>
      <c r="O24" s="94">
        <v>2</v>
      </c>
      <c r="P24" s="95">
        <v>31</v>
      </c>
      <c r="Q24" s="103" t="s">
        <v>403</v>
      </c>
      <c r="R24" s="97" t="s">
        <v>93</v>
      </c>
      <c r="S24" s="104" t="s">
        <v>404</v>
      </c>
      <c r="T24" s="105">
        <v>11</v>
      </c>
      <c r="U24" s="100">
        <v>660</v>
      </c>
      <c r="V24" s="100"/>
      <c r="W24" s="101">
        <v>62</v>
      </c>
      <c r="X24" s="106">
        <v>8</v>
      </c>
      <c r="Y24" s="93">
        <v>6</v>
      </c>
    </row>
    <row r="25" spans="1:25" s="26" customFormat="1" ht="30" customHeight="1">
      <c r="A25" s="24"/>
      <c r="B25" s="24"/>
      <c r="C25" s="32"/>
      <c r="D25" s="24"/>
      <c r="E25" s="24"/>
      <c r="F25" s="24"/>
      <c r="G25" s="24"/>
      <c r="H25" s="24"/>
      <c r="I25" s="24"/>
      <c r="J25" s="32"/>
      <c r="K25" s="24"/>
      <c r="L25" s="22"/>
      <c r="M25" s="30"/>
      <c r="N25" s="24"/>
      <c r="O25" s="24"/>
      <c r="P25" s="32"/>
      <c r="Q25" s="24"/>
      <c r="R25" s="24"/>
      <c r="S25" s="24"/>
      <c r="T25" s="24"/>
      <c r="U25" s="24"/>
      <c r="V25" s="24"/>
      <c r="W25" s="32"/>
      <c r="X25" s="24"/>
      <c r="Y25" s="22"/>
    </row>
    <row r="26" spans="1:25" s="26" customFormat="1" ht="15">
      <c r="A26" s="122"/>
      <c r="B26" s="123" t="s">
        <v>53</v>
      </c>
      <c r="C26" s="124"/>
      <c r="D26" s="123"/>
      <c r="E26" s="125">
        <v>19</v>
      </c>
      <c r="F26" s="125"/>
      <c r="G26" s="126"/>
      <c r="H26" s="127" t="s">
        <v>55</v>
      </c>
      <c r="I26" s="127"/>
      <c r="J26" s="128" t="s">
        <v>138</v>
      </c>
      <c r="K26" s="128"/>
      <c r="L26" s="22"/>
      <c r="M26" s="23">
        <v>150</v>
      </c>
      <c r="N26" s="122"/>
      <c r="O26" s="123" t="s">
        <v>53</v>
      </c>
      <c r="P26" s="124"/>
      <c r="Q26" s="123"/>
      <c r="R26" s="125">
        <v>20</v>
      </c>
      <c r="S26" s="125"/>
      <c r="T26" s="126"/>
      <c r="U26" s="127" t="s">
        <v>55</v>
      </c>
      <c r="V26" s="127"/>
      <c r="W26" s="128" t="s">
        <v>140</v>
      </c>
      <c r="X26" s="128"/>
      <c r="Y26" s="22"/>
    </row>
    <row r="27" spans="1:25" s="26" customFormat="1" ht="12.75">
      <c r="A27" s="129"/>
      <c r="B27" s="129"/>
      <c r="C27" s="130"/>
      <c r="D27" s="131"/>
      <c r="E27" s="131"/>
      <c r="F27" s="131"/>
      <c r="G27" s="131"/>
      <c r="H27" s="132" t="s">
        <v>59</v>
      </c>
      <c r="I27" s="132"/>
      <c r="J27" s="128" t="s">
        <v>141</v>
      </c>
      <c r="K27" s="128"/>
      <c r="L27" s="22"/>
      <c r="M27" s="23">
        <v>150</v>
      </c>
      <c r="N27" s="129"/>
      <c r="O27" s="129"/>
      <c r="P27" s="130"/>
      <c r="Q27" s="131"/>
      <c r="R27" s="131"/>
      <c r="S27" s="131"/>
      <c r="T27" s="131"/>
      <c r="U27" s="132" t="s">
        <v>59</v>
      </c>
      <c r="V27" s="132"/>
      <c r="W27" s="128" t="s">
        <v>142</v>
      </c>
      <c r="X27" s="128"/>
      <c r="Y27" s="22"/>
    </row>
    <row r="28" spans="1:25" s="26" customFormat="1" ht="4.5" customHeight="1">
      <c r="A28" s="133"/>
      <c r="B28" s="134"/>
      <c r="C28" s="135"/>
      <c r="D28" s="136"/>
      <c r="E28" s="137"/>
      <c r="F28" s="137"/>
      <c r="G28" s="138"/>
      <c r="H28" s="139"/>
      <c r="I28" s="139"/>
      <c r="J28" s="135"/>
      <c r="K28" s="134"/>
      <c r="L28" s="140"/>
      <c r="M28" s="23"/>
      <c r="N28" s="133"/>
      <c r="O28" s="134"/>
      <c r="P28" s="135"/>
      <c r="Q28" s="136"/>
      <c r="R28" s="137"/>
      <c r="S28" s="137"/>
      <c r="T28" s="138"/>
      <c r="U28" s="139"/>
      <c r="V28" s="139"/>
      <c r="W28" s="141"/>
      <c r="X28" s="139"/>
      <c r="Y28" s="140"/>
    </row>
    <row r="29" spans="1:25" s="26" customFormat="1" ht="12.75" customHeight="1">
      <c r="A29" s="142" t="str">
        <f>$A$4</f>
        <v>2 тур</v>
      </c>
      <c r="B29" s="143"/>
      <c r="C29" s="144"/>
      <c r="D29" s="145"/>
      <c r="E29" s="25" t="s">
        <v>63</v>
      </c>
      <c r="F29" s="146" t="s">
        <v>405</v>
      </c>
      <c r="H29" s="147"/>
      <c r="I29" s="148"/>
      <c r="J29" s="28"/>
      <c r="K29" s="60"/>
      <c r="L29" s="61"/>
      <c r="M29" s="149"/>
      <c r="N29" s="142" t="str">
        <f>$A$4</f>
        <v>2 тур</v>
      </c>
      <c r="O29" s="143"/>
      <c r="P29" s="144"/>
      <c r="Q29" s="145"/>
      <c r="R29" s="25" t="s">
        <v>63</v>
      </c>
      <c r="S29" s="146" t="s">
        <v>406</v>
      </c>
      <c r="U29" s="147"/>
      <c r="V29" s="148"/>
      <c r="W29" s="28"/>
      <c r="X29" s="60"/>
      <c r="Y29" s="61"/>
    </row>
    <row r="30" spans="1:25" s="26" customFormat="1" ht="12.75" customHeight="1">
      <c r="A30" s="150"/>
      <c r="B30" s="143"/>
      <c r="C30" s="144"/>
      <c r="D30" s="145"/>
      <c r="E30" s="27" t="s">
        <v>66</v>
      </c>
      <c r="F30" s="146" t="s">
        <v>407</v>
      </c>
      <c r="H30" s="151"/>
      <c r="I30" s="148"/>
      <c r="J30" s="29"/>
      <c r="K30" s="62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8.1</v>
      </c>
      <c r="L30" s="63"/>
      <c r="M30" s="149"/>
      <c r="N30" s="150"/>
      <c r="O30" s="143"/>
      <c r="P30" s="144"/>
      <c r="Q30" s="145"/>
      <c r="R30" s="27" t="s">
        <v>66</v>
      </c>
      <c r="S30" s="146" t="s">
        <v>408</v>
      </c>
      <c r="U30" s="151"/>
      <c r="V30" s="148"/>
      <c r="W30" s="29"/>
      <c r="X30" s="62">
        <f>IF(S29&amp;S30&amp;S31&amp;S32="","",(LEN(S29&amp;S30&amp;S31&amp;S32)-LEN(SUBSTITUTE(S29&amp;S30&amp;S31&amp;S32,"Т","")))*4+(LEN(S29&amp;S30&amp;S31&amp;S32)-LEN(SUBSTITUTE(S29&amp;S30&amp;S31&amp;S32,"К","")))*3+(LEN(S29&amp;S30&amp;S31&amp;S32)-LEN(SUBSTITUTE(S29&amp;S30&amp;S31&amp;S32,"Д","")))*2+(LEN(S29&amp;S30&amp;S31&amp;S32)-LEN(SUBSTITUTE(S29&amp;S30&amp;S31&amp;S32,"В","")))+0.1)</f>
        <v>11.1</v>
      </c>
      <c r="Y30" s="63"/>
    </row>
    <row r="31" spans="1:25" s="26" customFormat="1" ht="12.75" customHeight="1">
      <c r="A31" s="150"/>
      <c r="B31" s="143"/>
      <c r="C31" s="144"/>
      <c r="D31" s="145"/>
      <c r="E31" s="27" t="s">
        <v>69</v>
      </c>
      <c r="F31" s="146" t="s">
        <v>409</v>
      </c>
      <c r="H31" s="147"/>
      <c r="I31" s="148"/>
      <c r="J31" s="64">
        <f>IF(K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18.1</v>
      </c>
      <c r="K31" s="62" t="str">
        <f>IF(K30="","","+")</f>
        <v>+</v>
      </c>
      <c r="L31" s="65">
        <f>IF(K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5.1</v>
      </c>
      <c r="M31" s="149"/>
      <c r="N31" s="150"/>
      <c r="O31" s="143"/>
      <c r="P31" s="144"/>
      <c r="Q31" s="145"/>
      <c r="R31" s="27" t="s">
        <v>69</v>
      </c>
      <c r="S31" s="146" t="s">
        <v>83</v>
      </c>
      <c r="U31" s="147"/>
      <c r="V31" s="148"/>
      <c r="W31" s="64">
        <f>IF(X30="","",(LEN(O33&amp;O34&amp;O35&amp;O36)-LEN(SUBSTITUTE(O33&amp;O34&amp;O35&amp;O36,"Т","")))*4+(LEN(O33&amp;O34&amp;O35&amp;O36)-LEN(SUBSTITUTE(O33&amp;O34&amp;O35&amp;O36,"К","")))*3+(LEN(O33&amp;O34&amp;O35&amp;O36)-LEN(SUBSTITUTE(O33&amp;O34&amp;O35&amp;O36,"Д","")))*2+(LEN(O33&amp;O34&amp;O35&amp;O36)-LEN(SUBSTITUTE(O33&amp;O34&amp;O35&amp;O36,"В","")))+0.1)</f>
        <v>6.1</v>
      </c>
      <c r="X31" s="62" t="str">
        <f>IF(X30="","","+")</f>
        <v>+</v>
      </c>
      <c r="Y31" s="65">
        <f>IF(X30="","",(LEN(U33&amp;U34&amp;U35&amp;U36)-LEN(SUBSTITUTE(U33&amp;U34&amp;U35&amp;U36,"Т","")))*4+(LEN(U33&amp;U34&amp;U35&amp;U36)-LEN(SUBSTITUTE(U33&amp;U34&amp;U35&amp;U36,"К","")))*3+(LEN(U33&amp;U34&amp;U35&amp;U36)-LEN(SUBSTITUTE(U33&amp;U34&amp;U35&amp;U36,"Д","")))*2+(LEN(U33&amp;U34&amp;U35&amp;U36)-LEN(SUBSTITUTE(U33&amp;U34&amp;U35&amp;U36,"В","")))+0.1)</f>
        <v>12.1</v>
      </c>
    </row>
    <row r="32" spans="1:25" s="26" customFormat="1" ht="12.75" customHeight="1">
      <c r="A32" s="150"/>
      <c r="B32" s="143"/>
      <c r="C32" s="144"/>
      <c r="D32" s="145"/>
      <c r="E32" s="25" t="s">
        <v>72</v>
      </c>
      <c r="F32" s="146" t="s">
        <v>410</v>
      </c>
      <c r="H32" s="147"/>
      <c r="I32" s="148"/>
      <c r="J32" s="29"/>
      <c r="K32" s="62">
        <f>IF(K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9.1</v>
      </c>
      <c r="L32" s="63"/>
      <c r="M32" s="149"/>
      <c r="N32" s="150"/>
      <c r="O32" s="143"/>
      <c r="P32" s="144"/>
      <c r="Q32" s="145"/>
      <c r="R32" s="25" t="s">
        <v>72</v>
      </c>
      <c r="S32" s="161" t="s">
        <v>411</v>
      </c>
      <c r="U32" s="147"/>
      <c r="V32" s="148"/>
      <c r="W32" s="29"/>
      <c r="X32" s="62">
        <f>IF(X30="","",(LEN(S37&amp;S38&amp;S39&amp;S40)-LEN(SUBSTITUTE(S37&amp;S38&amp;S39&amp;S40,"Т","")))*4+(LEN(S37&amp;S38&amp;S39&amp;S40)-LEN(SUBSTITUTE(S37&amp;S38&amp;S39&amp;S40,"К","")))*3+(LEN(S37&amp;S38&amp;S39&amp;S40)-LEN(SUBSTITUTE(S37&amp;S38&amp;S39&amp;S40,"Д","")))*2+(LEN(S37&amp;S38&amp;S39&amp;S40)-LEN(SUBSTITUTE(S37&amp;S38&amp;S39&amp;S40,"В","")))+0.1)</f>
        <v>11.1</v>
      </c>
      <c r="Y32" s="63"/>
    </row>
    <row r="33" spans="1:25" s="26" customFormat="1" ht="12.75" customHeight="1">
      <c r="A33" s="66" t="s">
        <v>63</v>
      </c>
      <c r="B33" s="152" t="s">
        <v>412</v>
      </c>
      <c r="C33" s="144"/>
      <c r="D33" s="145"/>
      <c r="E33" s="153"/>
      <c r="F33" s="153"/>
      <c r="G33" s="25" t="s">
        <v>63</v>
      </c>
      <c r="H33" s="146" t="s">
        <v>413</v>
      </c>
      <c r="J33" s="147"/>
      <c r="K33" s="151"/>
      <c r="L33" s="154"/>
      <c r="M33" s="149"/>
      <c r="N33" s="66" t="s">
        <v>63</v>
      </c>
      <c r="O33" s="152" t="s">
        <v>414</v>
      </c>
      <c r="P33" s="144"/>
      <c r="Q33" s="145"/>
      <c r="R33" s="153"/>
      <c r="S33" s="153"/>
      <c r="T33" s="25" t="s">
        <v>63</v>
      </c>
      <c r="U33" s="146" t="s">
        <v>382</v>
      </c>
      <c r="W33" s="147"/>
      <c r="X33" s="151"/>
      <c r="Y33" s="154"/>
    </row>
    <row r="34" spans="1:25" s="26" customFormat="1" ht="12.75" customHeight="1">
      <c r="A34" s="67" t="s">
        <v>66</v>
      </c>
      <c r="B34" s="156" t="s">
        <v>415</v>
      </c>
      <c r="C34" s="155"/>
      <c r="D34" s="145"/>
      <c r="E34" s="153"/>
      <c r="F34" s="153"/>
      <c r="G34" s="27" t="s">
        <v>66</v>
      </c>
      <c r="H34" s="146" t="s">
        <v>240</v>
      </c>
      <c r="J34" s="147"/>
      <c r="K34" s="151"/>
      <c r="L34" s="154"/>
      <c r="M34" s="149"/>
      <c r="N34" s="67" t="s">
        <v>66</v>
      </c>
      <c r="O34" s="152" t="s">
        <v>416</v>
      </c>
      <c r="P34" s="155"/>
      <c r="Q34" s="145"/>
      <c r="R34" s="153"/>
      <c r="S34" s="153"/>
      <c r="T34" s="27" t="s">
        <v>66</v>
      </c>
      <c r="U34" s="146" t="s">
        <v>417</v>
      </c>
      <c r="W34" s="147"/>
      <c r="X34" s="151"/>
      <c r="Y34" s="154"/>
    </row>
    <row r="35" spans="1:25" s="26" customFormat="1" ht="12.75" customHeight="1">
      <c r="A35" s="67" t="s">
        <v>69</v>
      </c>
      <c r="B35" s="152" t="s">
        <v>418</v>
      </c>
      <c r="C35" s="144"/>
      <c r="D35" s="145"/>
      <c r="E35" s="153"/>
      <c r="F35" s="153"/>
      <c r="G35" s="27" t="s">
        <v>69</v>
      </c>
      <c r="H35" s="146" t="s">
        <v>419</v>
      </c>
      <c r="J35" s="147"/>
      <c r="K35" s="147"/>
      <c r="L35" s="154"/>
      <c r="M35" s="149"/>
      <c r="N35" s="67" t="s">
        <v>69</v>
      </c>
      <c r="O35" s="152" t="s">
        <v>420</v>
      </c>
      <c r="P35" s="144"/>
      <c r="Q35" s="145"/>
      <c r="R35" s="153"/>
      <c r="S35" s="153"/>
      <c r="T35" s="27" t="s">
        <v>69</v>
      </c>
      <c r="U35" s="146" t="s">
        <v>421</v>
      </c>
      <c r="W35" s="147"/>
      <c r="X35" s="147"/>
      <c r="Y35" s="154"/>
    </row>
    <row r="36" spans="1:25" s="26" customFormat="1" ht="12.75" customHeight="1">
      <c r="A36" s="66" t="s">
        <v>72</v>
      </c>
      <c r="B36" s="152" t="s">
        <v>422</v>
      </c>
      <c r="C36" s="155"/>
      <c r="D36" s="145"/>
      <c r="E36" s="153"/>
      <c r="F36" s="153"/>
      <c r="G36" s="25" t="s">
        <v>72</v>
      </c>
      <c r="H36" s="146" t="s">
        <v>423</v>
      </c>
      <c r="J36" s="147"/>
      <c r="K36" s="68" t="s">
        <v>89</v>
      </c>
      <c r="L36" s="154"/>
      <c r="M36" s="149"/>
      <c r="N36" s="66" t="s">
        <v>72</v>
      </c>
      <c r="O36" s="152" t="s">
        <v>424</v>
      </c>
      <c r="P36" s="155"/>
      <c r="Q36" s="145"/>
      <c r="R36" s="153"/>
      <c r="S36" s="153"/>
      <c r="T36" s="25" t="s">
        <v>72</v>
      </c>
      <c r="U36" s="146" t="s">
        <v>425</v>
      </c>
      <c r="W36" s="147"/>
      <c r="X36" s="68" t="s">
        <v>89</v>
      </c>
      <c r="Y36" s="154"/>
    </row>
    <row r="37" spans="1:25" s="26" customFormat="1" ht="12.75" customHeight="1">
      <c r="A37" s="157"/>
      <c r="B37" s="155"/>
      <c r="C37" s="155"/>
      <c r="D37" s="145"/>
      <c r="E37" s="25" t="s">
        <v>63</v>
      </c>
      <c r="F37" s="146" t="s">
        <v>426</v>
      </c>
      <c r="H37" s="147"/>
      <c r="I37" s="158"/>
      <c r="J37" s="69" t="s">
        <v>93</v>
      </c>
      <c r="K37" s="159" t="s">
        <v>427</v>
      </c>
      <c r="L37" s="154"/>
      <c r="M37" s="149"/>
      <c r="N37" s="157"/>
      <c r="O37" s="155"/>
      <c r="P37" s="155"/>
      <c r="Q37" s="145"/>
      <c r="R37" s="25" t="s">
        <v>63</v>
      </c>
      <c r="S37" s="146" t="s">
        <v>419</v>
      </c>
      <c r="U37" s="147"/>
      <c r="V37" s="158"/>
      <c r="W37" s="69" t="s">
        <v>93</v>
      </c>
      <c r="X37" s="159" t="s">
        <v>428</v>
      </c>
      <c r="Y37" s="154"/>
    </row>
    <row r="38" spans="1:25" s="26" customFormat="1" ht="12.75" customHeight="1">
      <c r="A38" s="150"/>
      <c r="B38" s="70" t="s">
        <v>97</v>
      </c>
      <c r="C38" s="144"/>
      <c r="D38" s="145"/>
      <c r="E38" s="27" t="s">
        <v>66</v>
      </c>
      <c r="F38" s="146" t="s">
        <v>429</v>
      </c>
      <c r="H38" s="147"/>
      <c r="I38" s="148"/>
      <c r="J38" s="69" t="s">
        <v>7</v>
      </c>
      <c r="K38" s="160" t="s">
        <v>427</v>
      </c>
      <c r="L38" s="154"/>
      <c r="M38" s="149"/>
      <c r="N38" s="150"/>
      <c r="O38" s="70" t="s">
        <v>97</v>
      </c>
      <c r="P38" s="144"/>
      <c r="Q38" s="145"/>
      <c r="R38" s="27" t="s">
        <v>66</v>
      </c>
      <c r="S38" s="146" t="s">
        <v>430</v>
      </c>
      <c r="U38" s="147"/>
      <c r="V38" s="148"/>
      <c r="W38" s="69" t="s">
        <v>7</v>
      </c>
      <c r="X38" s="160" t="s">
        <v>428</v>
      </c>
      <c r="Y38" s="154"/>
    </row>
    <row r="39" spans="1:25" s="26" customFormat="1" ht="12.75" customHeight="1">
      <c r="A39" s="150"/>
      <c r="B39" s="70" t="s">
        <v>431</v>
      </c>
      <c r="C39" s="144"/>
      <c r="D39" s="145"/>
      <c r="E39" s="27" t="s">
        <v>69</v>
      </c>
      <c r="F39" s="146" t="s">
        <v>432</v>
      </c>
      <c r="H39" s="151"/>
      <c r="I39" s="148"/>
      <c r="J39" s="69" t="s">
        <v>103</v>
      </c>
      <c r="K39" s="160" t="s">
        <v>433</v>
      </c>
      <c r="L39" s="154"/>
      <c r="M39" s="149"/>
      <c r="N39" s="150"/>
      <c r="O39" s="70" t="s">
        <v>434</v>
      </c>
      <c r="P39" s="144"/>
      <c r="Q39" s="145"/>
      <c r="R39" s="27" t="s">
        <v>69</v>
      </c>
      <c r="S39" s="146" t="s">
        <v>435</v>
      </c>
      <c r="U39" s="151"/>
      <c r="V39" s="148"/>
      <c r="W39" s="69" t="s">
        <v>103</v>
      </c>
      <c r="X39" s="160" t="s">
        <v>436</v>
      </c>
      <c r="Y39" s="154"/>
    </row>
    <row r="40" spans="1:25" s="26" customFormat="1" ht="12.75" customHeight="1">
      <c r="A40" s="162"/>
      <c r="B40" s="163"/>
      <c r="C40" s="163"/>
      <c r="D40" s="145"/>
      <c r="E40" s="25" t="s">
        <v>72</v>
      </c>
      <c r="F40" s="146" t="s">
        <v>64</v>
      </c>
      <c r="H40" s="163"/>
      <c r="I40" s="163"/>
      <c r="J40" s="71" t="s">
        <v>109</v>
      </c>
      <c r="K40" s="160" t="s">
        <v>433</v>
      </c>
      <c r="L40" s="164"/>
      <c r="M40" s="165"/>
      <c r="N40" s="162"/>
      <c r="O40" s="163"/>
      <c r="P40" s="163"/>
      <c r="Q40" s="145"/>
      <c r="R40" s="25" t="s">
        <v>72</v>
      </c>
      <c r="S40" s="146" t="s">
        <v>437</v>
      </c>
      <c r="U40" s="163"/>
      <c r="V40" s="163"/>
      <c r="W40" s="71" t="s">
        <v>109</v>
      </c>
      <c r="X40" s="160" t="s">
        <v>436</v>
      </c>
      <c r="Y40" s="164"/>
    </row>
    <row r="41" spans="1:25" ht="4.5" customHeight="1">
      <c r="A41" s="72"/>
      <c r="B41" s="73"/>
      <c r="C41" s="74"/>
      <c r="D41" s="75"/>
      <c r="E41" s="76"/>
      <c r="F41" s="76"/>
      <c r="G41" s="77"/>
      <c r="H41" s="78"/>
      <c r="I41" s="78"/>
      <c r="J41" s="74"/>
      <c r="K41" s="73"/>
      <c r="L41" s="79"/>
      <c r="N41" s="72"/>
      <c r="O41" s="73"/>
      <c r="P41" s="74"/>
      <c r="Q41" s="75"/>
      <c r="R41" s="76"/>
      <c r="S41" s="76"/>
      <c r="T41" s="77"/>
      <c r="U41" s="78"/>
      <c r="V41" s="78"/>
      <c r="W41" s="74"/>
      <c r="X41" s="73"/>
      <c r="Y41" s="79"/>
    </row>
    <row r="42" spans="1:25" ht="12.75" customHeight="1">
      <c r="A42" s="80"/>
      <c r="B42" s="80" t="s">
        <v>111</v>
      </c>
      <c r="C42" s="81"/>
      <c r="D42" s="82" t="s">
        <v>112</v>
      </c>
      <c r="E42" s="82" t="s">
        <v>113</v>
      </c>
      <c r="F42" s="83" t="s">
        <v>114</v>
      </c>
      <c r="G42" s="82" t="s">
        <v>115</v>
      </c>
      <c r="H42" s="84" t="s">
        <v>116</v>
      </c>
      <c r="I42" s="85"/>
      <c r="J42" s="81" t="s">
        <v>117</v>
      </c>
      <c r="K42" s="82" t="s">
        <v>111</v>
      </c>
      <c r="L42" s="80" t="s">
        <v>118</v>
      </c>
      <c r="M42" s="23">
        <v>150</v>
      </c>
      <c r="N42" s="80"/>
      <c r="O42" s="80" t="s">
        <v>111</v>
      </c>
      <c r="P42" s="81"/>
      <c r="Q42" s="82" t="s">
        <v>112</v>
      </c>
      <c r="R42" s="82" t="s">
        <v>113</v>
      </c>
      <c r="S42" s="83" t="s">
        <v>114</v>
      </c>
      <c r="T42" s="82" t="s">
        <v>115</v>
      </c>
      <c r="U42" s="84" t="s">
        <v>116</v>
      </c>
      <c r="V42" s="85"/>
      <c r="W42" s="81" t="s">
        <v>117</v>
      </c>
      <c r="X42" s="82" t="s">
        <v>111</v>
      </c>
      <c r="Y42" s="80" t="s">
        <v>118</v>
      </c>
    </row>
    <row r="43" spans="1:25" ht="12.75">
      <c r="A43" s="86" t="s">
        <v>118</v>
      </c>
      <c r="B43" s="87" t="s">
        <v>119</v>
      </c>
      <c r="C43" s="88" t="s">
        <v>120</v>
      </c>
      <c r="D43" s="89" t="s">
        <v>121</v>
      </c>
      <c r="E43" s="89" t="s">
        <v>122</v>
      </c>
      <c r="F43" s="89"/>
      <c r="G43" s="89"/>
      <c r="H43" s="90" t="s">
        <v>120</v>
      </c>
      <c r="I43" s="90" t="s">
        <v>117</v>
      </c>
      <c r="J43" s="91"/>
      <c r="K43" s="86" t="s">
        <v>119</v>
      </c>
      <c r="L43" s="86"/>
      <c r="M43" s="23">
        <v>150</v>
      </c>
      <c r="N43" s="86" t="s">
        <v>118</v>
      </c>
      <c r="O43" s="86" t="s">
        <v>119</v>
      </c>
      <c r="P43" s="91" t="s">
        <v>120</v>
      </c>
      <c r="Q43" s="92" t="s">
        <v>121</v>
      </c>
      <c r="R43" s="92" t="s">
        <v>122</v>
      </c>
      <c r="S43" s="92"/>
      <c r="T43" s="92"/>
      <c r="U43" s="90" t="s">
        <v>120</v>
      </c>
      <c r="V43" s="90" t="s">
        <v>117</v>
      </c>
      <c r="W43" s="91"/>
      <c r="X43" s="86" t="s">
        <v>119</v>
      </c>
      <c r="Y43" s="86"/>
    </row>
    <row r="44" spans="1:25" ht="16.5" customHeight="1">
      <c r="A44" s="93">
        <v>-1</v>
      </c>
      <c r="B44" s="94">
        <v>5</v>
      </c>
      <c r="C44" s="95">
        <v>41</v>
      </c>
      <c r="D44" s="96" t="s">
        <v>125</v>
      </c>
      <c r="E44" s="97" t="s">
        <v>109</v>
      </c>
      <c r="F44" s="97" t="s">
        <v>185</v>
      </c>
      <c r="G44" s="99">
        <v>9</v>
      </c>
      <c r="H44" s="100"/>
      <c r="I44" s="100">
        <v>150</v>
      </c>
      <c r="J44" s="101">
        <v>21</v>
      </c>
      <c r="K44" s="102">
        <v>5</v>
      </c>
      <c r="L44" s="93">
        <v>1</v>
      </c>
      <c r="M44" s="23"/>
      <c r="N44" s="93">
        <v>-3</v>
      </c>
      <c r="O44" s="94">
        <v>3</v>
      </c>
      <c r="P44" s="95">
        <v>41</v>
      </c>
      <c r="Q44" s="103" t="s">
        <v>230</v>
      </c>
      <c r="R44" s="97" t="s">
        <v>93</v>
      </c>
      <c r="S44" s="104" t="s">
        <v>359</v>
      </c>
      <c r="T44" s="105">
        <v>10</v>
      </c>
      <c r="U44" s="100">
        <v>170</v>
      </c>
      <c r="V44" s="100"/>
      <c r="W44" s="101">
        <v>21</v>
      </c>
      <c r="X44" s="106">
        <v>7</v>
      </c>
      <c r="Y44" s="93">
        <v>3</v>
      </c>
    </row>
    <row r="45" spans="1:25" ht="16.5" customHeight="1">
      <c r="A45" s="93">
        <v>6</v>
      </c>
      <c r="B45" s="94">
        <v>8</v>
      </c>
      <c r="C45" s="95">
        <v>52</v>
      </c>
      <c r="D45" s="96" t="s">
        <v>438</v>
      </c>
      <c r="E45" s="97" t="s">
        <v>7</v>
      </c>
      <c r="F45" s="97" t="s">
        <v>439</v>
      </c>
      <c r="G45" s="99">
        <v>9</v>
      </c>
      <c r="H45" s="100">
        <v>110</v>
      </c>
      <c r="I45" s="100"/>
      <c r="J45" s="101">
        <v>11</v>
      </c>
      <c r="K45" s="102">
        <v>2</v>
      </c>
      <c r="L45" s="93">
        <v>-6</v>
      </c>
      <c r="M45" s="23"/>
      <c r="N45" s="93">
        <v>-3</v>
      </c>
      <c r="O45" s="94">
        <v>6</v>
      </c>
      <c r="P45" s="95">
        <v>52</v>
      </c>
      <c r="Q45" s="96" t="s">
        <v>135</v>
      </c>
      <c r="R45" s="97" t="s">
        <v>93</v>
      </c>
      <c r="S45" s="107" t="s">
        <v>270</v>
      </c>
      <c r="T45" s="105">
        <v>11</v>
      </c>
      <c r="U45" s="100">
        <v>200</v>
      </c>
      <c r="V45" s="100"/>
      <c r="W45" s="101">
        <v>11</v>
      </c>
      <c r="X45" s="106">
        <v>4</v>
      </c>
      <c r="Y45" s="93">
        <v>3</v>
      </c>
    </row>
    <row r="46" spans="1:25" ht="16.5" customHeight="1">
      <c r="A46" s="93">
        <v>-12</v>
      </c>
      <c r="B46" s="94">
        <v>0</v>
      </c>
      <c r="C46" s="108">
        <v>31</v>
      </c>
      <c r="D46" s="96" t="s">
        <v>440</v>
      </c>
      <c r="E46" s="109" t="s">
        <v>93</v>
      </c>
      <c r="F46" s="109" t="s">
        <v>441</v>
      </c>
      <c r="G46" s="111">
        <v>5</v>
      </c>
      <c r="H46" s="112"/>
      <c r="I46" s="112">
        <v>800</v>
      </c>
      <c r="J46" s="113">
        <v>62</v>
      </c>
      <c r="K46" s="114">
        <v>10</v>
      </c>
      <c r="L46" s="115">
        <v>12</v>
      </c>
      <c r="M46" s="31"/>
      <c r="N46" s="115">
        <v>11</v>
      </c>
      <c r="O46" s="116">
        <v>10</v>
      </c>
      <c r="P46" s="95">
        <v>22</v>
      </c>
      <c r="Q46" s="103" t="s">
        <v>442</v>
      </c>
      <c r="R46" s="97" t="s">
        <v>103</v>
      </c>
      <c r="S46" s="104" t="s">
        <v>356</v>
      </c>
      <c r="T46" s="105">
        <v>8</v>
      </c>
      <c r="U46" s="100">
        <v>800</v>
      </c>
      <c r="V46" s="100"/>
      <c r="W46" s="101">
        <v>42</v>
      </c>
      <c r="X46" s="106">
        <v>0</v>
      </c>
      <c r="Y46" s="115">
        <v>-11</v>
      </c>
    </row>
    <row r="47" spans="1:25" ht="16.5" customHeight="1">
      <c r="A47" s="93">
        <v>-5</v>
      </c>
      <c r="B47" s="94">
        <v>2</v>
      </c>
      <c r="C47" s="95">
        <v>61</v>
      </c>
      <c r="D47" s="103" t="s">
        <v>442</v>
      </c>
      <c r="E47" s="109" t="s">
        <v>7</v>
      </c>
      <c r="F47" s="109" t="s">
        <v>130</v>
      </c>
      <c r="G47" s="99">
        <v>9</v>
      </c>
      <c r="H47" s="100"/>
      <c r="I47" s="100">
        <v>300</v>
      </c>
      <c r="J47" s="101">
        <v>32</v>
      </c>
      <c r="K47" s="102">
        <v>8</v>
      </c>
      <c r="L47" s="93">
        <v>5</v>
      </c>
      <c r="M47" s="23"/>
      <c r="N47" s="93">
        <v>-4</v>
      </c>
      <c r="O47" s="94">
        <v>0</v>
      </c>
      <c r="P47" s="95">
        <v>31</v>
      </c>
      <c r="Q47" s="103" t="s">
        <v>230</v>
      </c>
      <c r="R47" s="109" t="s">
        <v>93</v>
      </c>
      <c r="S47" s="117" t="s">
        <v>359</v>
      </c>
      <c r="T47" s="105">
        <v>9</v>
      </c>
      <c r="U47" s="100">
        <v>140</v>
      </c>
      <c r="V47" s="100"/>
      <c r="W47" s="101">
        <v>62</v>
      </c>
      <c r="X47" s="106">
        <v>10</v>
      </c>
      <c r="Y47" s="93">
        <v>4</v>
      </c>
    </row>
    <row r="48" spans="1:25" ht="16.5" customHeight="1">
      <c r="A48" s="93">
        <v>8</v>
      </c>
      <c r="B48" s="94">
        <v>10</v>
      </c>
      <c r="C48" s="95">
        <v>22</v>
      </c>
      <c r="D48" s="96" t="s">
        <v>230</v>
      </c>
      <c r="E48" s="97" t="s">
        <v>103</v>
      </c>
      <c r="F48" s="97" t="s">
        <v>127</v>
      </c>
      <c r="G48" s="99">
        <v>7</v>
      </c>
      <c r="H48" s="100">
        <v>200</v>
      </c>
      <c r="I48" s="100"/>
      <c r="J48" s="101">
        <v>42</v>
      </c>
      <c r="K48" s="102">
        <v>0</v>
      </c>
      <c r="L48" s="93">
        <v>-8</v>
      </c>
      <c r="M48" s="23"/>
      <c r="N48" s="93">
        <v>8</v>
      </c>
      <c r="O48" s="94">
        <v>8</v>
      </c>
      <c r="P48" s="95">
        <v>61</v>
      </c>
      <c r="Q48" s="96" t="s">
        <v>180</v>
      </c>
      <c r="R48" s="97" t="s">
        <v>93</v>
      </c>
      <c r="S48" s="107" t="s">
        <v>443</v>
      </c>
      <c r="T48" s="105">
        <v>10</v>
      </c>
      <c r="U48" s="100">
        <v>620</v>
      </c>
      <c r="V48" s="100"/>
      <c r="W48" s="101">
        <v>32</v>
      </c>
      <c r="X48" s="106">
        <v>2</v>
      </c>
      <c r="Y48" s="93">
        <v>-8</v>
      </c>
    </row>
    <row r="49" spans="1:25" ht="16.5" customHeight="1">
      <c r="A49" s="93">
        <v>-1</v>
      </c>
      <c r="B49" s="94">
        <v>5</v>
      </c>
      <c r="C49" s="95">
        <v>12</v>
      </c>
      <c r="D49" s="96" t="s">
        <v>128</v>
      </c>
      <c r="E49" s="97" t="s">
        <v>109</v>
      </c>
      <c r="F49" s="97" t="s">
        <v>185</v>
      </c>
      <c r="G49" s="99">
        <v>9</v>
      </c>
      <c r="H49" s="100"/>
      <c r="I49" s="100">
        <v>150</v>
      </c>
      <c r="J49" s="101">
        <v>51</v>
      </c>
      <c r="K49" s="102">
        <v>5</v>
      </c>
      <c r="L49" s="93">
        <v>1</v>
      </c>
      <c r="M49" s="23"/>
      <c r="N49" s="93">
        <v>-3</v>
      </c>
      <c r="O49" s="94">
        <v>3</v>
      </c>
      <c r="P49" s="95">
        <v>12</v>
      </c>
      <c r="Q49" s="103" t="s">
        <v>230</v>
      </c>
      <c r="R49" s="97" t="s">
        <v>93</v>
      </c>
      <c r="S49" s="104" t="s">
        <v>359</v>
      </c>
      <c r="T49" s="105">
        <v>10</v>
      </c>
      <c r="U49" s="100">
        <v>170</v>
      </c>
      <c r="V49" s="100"/>
      <c r="W49" s="101">
        <v>51</v>
      </c>
      <c r="X49" s="106">
        <v>7</v>
      </c>
      <c r="Y49" s="93">
        <v>3</v>
      </c>
    </row>
    <row r="50" spans="1:25" s="26" customFormat="1" ht="9.75" customHeight="1">
      <c r="A50" s="24"/>
      <c r="B50" s="24"/>
      <c r="C50" s="32"/>
      <c r="D50" s="24"/>
      <c r="E50" s="24"/>
      <c r="F50" s="24"/>
      <c r="G50" s="24"/>
      <c r="H50" s="24"/>
      <c r="I50" s="24"/>
      <c r="J50" s="32"/>
      <c r="K50" s="24"/>
      <c r="L50" s="24"/>
      <c r="M50" s="30"/>
      <c r="N50" s="24"/>
      <c r="O50" s="24"/>
      <c r="P50" s="32"/>
      <c r="Q50" s="24"/>
      <c r="R50" s="24"/>
      <c r="S50" s="24"/>
      <c r="T50" s="24"/>
      <c r="U50" s="24"/>
      <c r="V50" s="24"/>
      <c r="W50" s="32"/>
      <c r="X50" s="24"/>
      <c r="Y50" s="24"/>
    </row>
    <row r="51" spans="1:25" s="26" customFormat="1" ht="15">
      <c r="A51" s="122"/>
      <c r="B51" s="123" t="s">
        <v>53</v>
      </c>
      <c r="C51" s="124"/>
      <c r="D51" s="123"/>
      <c r="E51" s="125">
        <v>21</v>
      </c>
      <c r="F51" s="125"/>
      <c r="G51" s="126"/>
      <c r="H51" s="127" t="s">
        <v>55</v>
      </c>
      <c r="I51" s="127"/>
      <c r="J51" s="128" t="s">
        <v>56</v>
      </c>
      <c r="K51" s="128"/>
      <c r="L51" s="22"/>
      <c r="M51" s="23">
        <v>150</v>
      </c>
      <c r="N51" s="122"/>
      <c r="O51" s="123" t="s">
        <v>53</v>
      </c>
      <c r="P51" s="124"/>
      <c r="Q51" s="123"/>
      <c r="R51" s="125">
        <v>22</v>
      </c>
      <c r="S51" s="125"/>
      <c r="T51" s="126"/>
      <c r="U51" s="127" t="s">
        <v>55</v>
      </c>
      <c r="V51" s="127"/>
      <c r="W51" s="128" t="s">
        <v>58</v>
      </c>
      <c r="X51" s="128"/>
      <c r="Y51" s="22"/>
    </row>
    <row r="52" spans="1:25" s="26" customFormat="1" ht="12.75">
      <c r="A52" s="129"/>
      <c r="B52" s="129"/>
      <c r="C52" s="130"/>
      <c r="D52" s="131"/>
      <c r="E52" s="131"/>
      <c r="F52" s="131"/>
      <c r="G52" s="131"/>
      <c r="H52" s="132" t="s">
        <v>59</v>
      </c>
      <c r="I52" s="132"/>
      <c r="J52" s="128" t="s">
        <v>61</v>
      </c>
      <c r="K52" s="128"/>
      <c r="L52" s="22"/>
      <c r="M52" s="23">
        <v>150</v>
      </c>
      <c r="N52" s="129"/>
      <c r="O52" s="129"/>
      <c r="P52" s="130"/>
      <c r="Q52" s="131"/>
      <c r="R52" s="131"/>
      <c r="S52" s="131"/>
      <c r="T52" s="131"/>
      <c r="U52" s="132" t="s">
        <v>59</v>
      </c>
      <c r="V52" s="132"/>
      <c r="W52" s="128" t="s">
        <v>141</v>
      </c>
      <c r="X52" s="128"/>
      <c r="Y52" s="22"/>
    </row>
    <row r="53" spans="1:25" s="26" customFormat="1" ht="4.5" customHeight="1">
      <c r="A53" s="133"/>
      <c r="B53" s="134"/>
      <c r="C53" s="135"/>
      <c r="D53" s="136"/>
      <c r="E53" s="137"/>
      <c r="F53" s="137"/>
      <c r="G53" s="138"/>
      <c r="H53" s="139"/>
      <c r="I53" s="139"/>
      <c r="J53" s="135"/>
      <c r="K53" s="134"/>
      <c r="L53" s="140"/>
      <c r="M53" s="23"/>
      <c r="N53" s="133"/>
      <c r="O53" s="134"/>
      <c r="P53" s="135"/>
      <c r="Q53" s="136"/>
      <c r="R53" s="137"/>
      <c r="S53" s="137"/>
      <c r="T53" s="138"/>
      <c r="U53" s="139"/>
      <c r="V53" s="139"/>
      <c r="W53" s="141"/>
      <c r="X53" s="139"/>
      <c r="Y53" s="140"/>
    </row>
    <row r="54" spans="1:25" s="26" customFormat="1" ht="12.75" customHeight="1">
      <c r="A54" s="142" t="str">
        <f>$A$4</f>
        <v>2 тур</v>
      </c>
      <c r="B54" s="143"/>
      <c r="C54" s="144"/>
      <c r="D54" s="145"/>
      <c r="E54" s="25" t="s">
        <v>63</v>
      </c>
      <c r="F54" s="161" t="s">
        <v>444</v>
      </c>
      <c r="H54" s="147"/>
      <c r="I54" s="148"/>
      <c r="J54" s="28"/>
      <c r="K54" s="60"/>
      <c r="L54" s="61"/>
      <c r="M54" s="149"/>
      <c r="N54" s="142" t="str">
        <f>$A$4</f>
        <v>2 тур</v>
      </c>
      <c r="O54" s="143"/>
      <c r="P54" s="144"/>
      <c r="Q54" s="145"/>
      <c r="R54" s="25" t="s">
        <v>63</v>
      </c>
      <c r="S54" s="146" t="s">
        <v>280</v>
      </c>
      <c r="U54" s="147"/>
      <c r="V54" s="148"/>
      <c r="W54" s="28"/>
      <c r="X54" s="60"/>
      <c r="Y54" s="61"/>
    </row>
    <row r="55" spans="1:25" s="26" customFormat="1" ht="12.75" customHeight="1">
      <c r="A55" s="150"/>
      <c r="B55" s="143"/>
      <c r="C55" s="144"/>
      <c r="D55" s="145"/>
      <c r="E55" s="27" t="s">
        <v>66</v>
      </c>
      <c r="F55" s="146" t="s">
        <v>191</v>
      </c>
      <c r="H55" s="151"/>
      <c r="I55" s="148"/>
      <c r="J55" s="29"/>
      <c r="K55" s="62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9.1</v>
      </c>
      <c r="L55" s="63"/>
      <c r="M55" s="149"/>
      <c r="N55" s="150"/>
      <c r="O55" s="143"/>
      <c r="P55" s="144"/>
      <c r="Q55" s="145"/>
      <c r="R55" s="27" t="s">
        <v>66</v>
      </c>
      <c r="S55" s="146" t="s">
        <v>60</v>
      </c>
      <c r="U55" s="151"/>
      <c r="V55" s="148"/>
      <c r="W55" s="29"/>
      <c r="X55" s="62">
        <f>IF(S54&amp;S55&amp;S56&amp;S57="","",(LEN(S54&amp;S55&amp;S56&amp;S57)-LEN(SUBSTITUTE(S54&amp;S55&amp;S56&amp;S57,"Т","")))*4+(LEN(S54&amp;S55&amp;S56&amp;S57)-LEN(SUBSTITUTE(S54&amp;S55&amp;S56&amp;S57,"К","")))*3+(LEN(S54&amp;S55&amp;S56&amp;S57)-LEN(SUBSTITUTE(S54&amp;S55&amp;S56&amp;S57,"Д","")))*2+(LEN(S54&amp;S55&amp;S56&amp;S57)-LEN(SUBSTITUTE(S54&amp;S55&amp;S56&amp;S57,"В","")))+0.1)</f>
        <v>4.1</v>
      </c>
      <c r="Y55" s="63"/>
    </row>
    <row r="56" spans="1:25" s="26" customFormat="1" ht="12.75" customHeight="1">
      <c r="A56" s="150"/>
      <c r="B56" s="143"/>
      <c r="C56" s="144"/>
      <c r="D56" s="145"/>
      <c r="E56" s="27" t="s">
        <v>69</v>
      </c>
      <c r="F56" s="146" t="s">
        <v>445</v>
      </c>
      <c r="H56" s="147"/>
      <c r="I56" s="148"/>
      <c r="J56" s="64">
        <f>IF(K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12.1</v>
      </c>
      <c r="K56" s="62" t="str">
        <f>IF(K55="","","+")</f>
        <v>+</v>
      </c>
      <c r="L56" s="65">
        <f>IF(K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6.1</v>
      </c>
      <c r="M56" s="149"/>
      <c r="N56" s="150"/>
      <c r="O56" s="143"/>
      <c r="P56" s="144"/>
      <c r="Q56" s="145"/>
      <c r="R56" s="27" t="s">
        <v>69</v>
      </c>
      <c r="S56" s="146" t="s">
        <v>446</v>
      </c>
      <c r="U56" s="147"/>
      <c r="V56" s="148"/>
      <c r="W56" s="64">
        <f>IF(X55="","",(LEN(O58&amp;O59&amp;O60&amp;O61)-LEN(SUBSTITUTE(O58&amp;O59&amp;O60&amp;O61,"Т","")))*4+(LEN(O58&amp;O59&amp;O60&amp;O61)-LEN(SUBSTITUTE(O58&amp;O59&amp;O60&amp;O61,"К","")))*3+(LEN(O58&amp;O59&amp;O60&amp;O61)-LEN(SUBSTITUTE(O58&amp;O59&amp;O60&amp;O61,"Д","")))*2+(LEN(O58&amp;O59&amp;O60&amp;O61)-LEN(SUBSTITUTE(O58&amp;O59&amp;O60&amp;O61,"В","")))+0.1)</f>
        <v>15.1</v>
      </c>
      <c r="X56" s="62" t="str">
        <f>IF(X55="","","+")</f>
        <v>+</v>
      </c>
      <c r="Y56" s="65">
        <f>IF(X55="","",(LEN(U58&amp;U59&amp;U60&amp;U61)-LEN(SUBSTITUTE(U58&amp;U59&amp;U60&amp;U61,"Т","")))*4+(LEN(U58&amp;U59&amp;U60&amp;U61)-LEN(SUBSTITUTE(U58&amp;U59&amp;U60&amp;U61,"К","")))*3+(LEN(U58&amp;U59&amp;U60&amp;U61)-LEN(SUBSTITUTE(U58&amp;U59&amp;U60&amp;U61,"Д","")))*2+(LEN(U58&amp;U59&amp;U60&amp;U61)-LEN(SUBSTITUTE(U58&amp;U59&amp;U60&amp;U61,"В","")))+0.1)</f>
        <v>12.1</v>
      </c>
    </row>
    <row r="57" spans="1:25" s="26" customFormat="1" ht="12.75" customHeight="1">
      <c r="A57" s="150"/>
      <c r="B57" s="143"/>
      <c r="C57" s="144"/>
      <c r="D57" s="145"/>
      <c r="E57" s="25" t="s">
        <v>72</v>
      </c>
      <c r="F57" s="146" t="s">
        <v>447</v>
      </c>
      <c r="H57" s="147"/>
      <c r="I57" s="148"/>
      <c r="J57" s="29"/>
      <c r="K57" s="62">
        <f>IF(K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13.1</v>
      </c>
      <c r="L57" s="63"/>
      <c r="M57" s="149"/>
      <c r="N57" s="150"/>
      <c r="O57" s="143"/>
      <c r="P57" s="144"/>
      <c r="Q57" s="145"/>
      <c r="R57" s="25" t="s">
        <v>72</v>
      </c>
      <c r="S57" s="161" t="s">
        <v>448</v>
      </c>
      <c r="U57" s="147"/>
      <c r="V57" s="148"/>
      <c r="W57" s="29"/>
      <c r="X57" s="62">
        <f>IF(X55="","",(LEN(S62&amp;S63&amp;S64&amp;S65)-LEN(SUBSTITUTE(S62&amp;S63&amp;S64&amp;S65,"Т","")))*4+(LEN(S62&amp;S63&amp;S64&amp;S65)-LEN(SUBSTITUTE(S62&amp;S63&amp;S64&amp;S65,"К","")))*3+(LEN(S62&amp;S63&amp;S64&amp;S65)-LEN(SUBSTITUTE(S62&amp;S63&amp;S64&amp;S65,"Д","")))*2+(LEN(S62&amp;S63&amp;S64&amp;S65)-LEN(SUBSTITUTE(S62&amp;S63&amp;S64&amp;S65,"В","")))+0.1)</f>
        <v>9.1</v>
      </c>
      <c r="Y57" s="63"/>
    </row>
    <row r="58" spans="1:25" s="26" customFormat="1" ht="12.75" customHeight="1">
      <c r="A58" s="66" t="s">
        <v>63</v>
      </c>
      <c r="B58" s="152" t="s">
        <v>449</v>
      </c>
      <c r="C58" s="144"/>
      <c r="D58" s="145"/>
      <c r="E58" s="153"/>
      <c r="F58" s="153"/>
      <c r="G58" s="25" t="s">
        <v>63</v>
      </c>
      <c r="H58" s="146" t="s">
        <v>450</v>
      </c>
      <c r="J58" s="147"/>
      <c r="K58" s="151"/>
      <c r="L58" s="154"/>
      <c r="M58" s="149"/>
      <c r="N58" s="66" t="s">
        <v>63</v>
      </c>
      <c r="O58" s="152" t="s">
        <v>451</v>
      </c>
      <c r="P58" s="144"/>
      <c r="Q58" s="145"/>
      <c r="R58" s="153"/>
      <c r="S58" s="153"/>
      <c r="T58" s="25" t="s">
        <v>63</v>
      </c>
      <c r="U58" s="146" t="s">
        <v>256</v>
      </c>
      <c r="W58" s="147"/>
      <c r="X58" s="151"/>
      <c r="Y58" s="154"/>
    </row>
    <row r="59" spans="1:25" s="26" customFormat="1" ht="12.75" customHeight="1">
      <c r="A59" s="67" t="s">
        <v>66</v>
      </c>
      <c r="B59" s="156" t="s">
        <v>206</v>
      </c>
      <c r="C59" s="155"/>
      <c r="D59" s="145"/>
      <c r="E59" s="153"/>
      <c r="F59" s="153"/>
      <c r="G59" s="27" t="s">
        <v>66</v>
      </c>
      <c r="H59" s="146" t="s">
        <v>452</v>
      </c>
      <c r="J59" s="147"/>
      <c r="K59" s="151"/>
      <c r="L59" s="154"/>
      <c r="M59" s="149"/>
      <c r="N59" s="67" t="s">
        <v>66</v>
      </c>
      <c r="O59" s="152" t="s">
        <v>453</v>
      </c>
      <c r="P59" s="155"/>
      <c r="Q59" s="145"/>
      <c r="R59" s="153"/>
      <c r="S59" s="153"/>
      <c r="T59" s="27" t="s">
        <v>66</v>
      </c>
      <c r="U59" s="146" t="s">
        <v>454</v>
      </c>
      <c r="W59" s="147"/>
      <c r="X59" s="151"/>
      <c r="Y59" s="154"/>
    </row>
    <row r="60" spans="1:25" s="26" customFormat="1" ht="12.75" customHeight="1">
      <c r="A60" s="67" t="s">
        <v>69</v>
      </c>
      <c r="B60" s="152" t="s">
        <v>437</v>
      </c>
      <c r="C60" s="144"/>
      <c r="D60" s="145"/>
      <c r="E60" s="153"/>
      <c r="F60" s="153"/>
      <c r="G60" s="27" t="s">
        <v>69</v>
      </c>
      <c r="H60" s="161" t="s">
        <v>455</v>
      </c>
      <c r="J60" s="147"/>
      <c r="K60" s="147"/>
      <c r="L60" s="154"/>
      <c r="M60" s="149"/>
      <c r="N60" s="67" t="s">
        <v>69</v>
      </c>
      <c r="O60" s="152" t="s">
        <v>212</v>
      </c>
      <c r="P60" s="144"/>
      <c r="Q60" s="145"/>
      <c r="R60" s="153"/>
      <c r="S60" s="153"/>
      <c r="T60" s="27" t="s">
        <v>69</v>
      </c>
      <c r="U60" s="146" t="s">
        <v>456</v>
      </c>
      <c r="W60" s="147"/>
      <c r="X60" s="147"/>
      <c r="Y60" s="154"/>
    </row>
    <row r="61" spans="1:25" s="26" customFormat="1" ht="12.75" customHeight="1">
      <c r="A61" s="66" t="s">
        <v>72</v>
      </c>
      <c r="B61" s="152" t="s">
        <v>457</v>
      </c>
      <c r="C61" s="155"/>
      <c r="D61" s="145"/>
      <c r="E61" s="153"/>
      <c r="F61" s="153"/>
      <c r="G61" s="25" t="s">
        <v>72</v>
      </c>
      <c r="H61" s="146" t="s">
        <v>197</v>
      </c>
      <c r="J61" s="147"/>
      <c r="K61" s="68" t="s">
        <v>89</v>
      </c>
      <c r="L61" s="154"/>
      <c r="M61" s="149"/>
      <c r="N61" s="66" t="s">
        <v>72</v>
      </c>
      <c r="O61" s="152" t="s">
        <v>325</v>
      </c>
      <c r="P61" s="155"/>
      <c r="Q61" s="145"/>
      <c r="R61" s="153"/>
      <c r="S61" s="153"/>
      <c r="T61" s="25" t="s">
        <v>72</v>
      </c>
      <c r="U61" s="146" t="s">
        <v>458</v>
      </c>
      <c r="W61" s="147"/>
      <c r="X61" s="68" t="s">
        <v>89</v>
      </c>
      <c r="Y61" s="154"/>
    </row>
    <row r="62" spans="1:25" s="26" customFormat="1" ht="12.75" customHeight="1">
      <c r="A62" s="157"/>
      <c r="B62" s="155"/>
      <c r="C62" s="155"/>
      <c r="D62" s="145"/>
      <c r="E62" s="25" t="s">
        <v>63</v>
      </c>
      <c r="F62" s="146" t="s">
        <v>459</v>
      </c>
      <c r="H62" s="147"/>
      <c r="I62" s="158"/>
      <c r="J62" s="69" t="s">
        <v>93</v>
      </c>
      <c r="K62" s="159" t="s">
        <v>460</v>
      </c>
      <c r="L62" s="154"/>
      <c r="M62" s="149"/>
      <c r="N62" s="157"/>
      <c r="O62" s="155"/>
      <c r="P62" s="155"/>
      <c r="Q62" s="145"/>
      <c r="R62" s="25" t="s">
        <v>63</v>
      </c>
      <c r="S62" s="146" t="s">
        <v>461</v>
      </c>
      <c r="U62" s="147"/>
      <c r="V62" s="158"/>
      <c r="W62" s="69" t="s">
        <v>93</v>
      </c>
      <c r="X62" s="159" t="s">
        <v>462</v>
      </c>
      <c r="Y62" s="154"/>
    </row>
    <row r="63" spans="1:25" s="26" customFormat="1" ht="12.75" customHeight="1">
      <c r="A63" s="150"/>
      <c r="B63" s="70" t="s">
        <v>97</v>
      </c>
      <c r="C63" s="144"/>
      <c r="D63" s="145"/>
      <c r="E63" s="27" t="s">
        <v>66</v>
      </c>
      <c r="F63" s="146" t="s">
        <v>463</v>
      </c>
      <c r="H63" s="147"/>
      <c r="I63" s="148"/>
      <c r="J63" s="69" t="s">
        <v>7</v>
      </c>
      <c r="K63" s="160" t="s">
        <v>460</v>
      </c>
      <c r="L63" s="154"/>
      <c r="M63" s="149"/>
      <c r="N63" s="150"/>
      <c r="O63" s="70" t="s">
        <v>97</v>
      </c>
      <c r="P63" s="144"/>
      <c r="Q63" s="145"/>
      <c r="R63" s="27" t="s">
        <v>66</v>
      </c>
      <c r="S63" s="146" t="s">
        <v>464</v>
      </c>
      <c r="U63" s="147"/>
      <c r="V63" s="148"/>
      <c r="W63" s="69" t="s">
        <v>7</v>
      </c>
      <c r="X63" s="160" t="s">
        <v>462</v>
      </c>
      <c r="Y63" s="154"/>
    </row>
    <row r="64" spans="1:25" s="26" customFormat="1" ht="12.75" customHeight="1">
      <c r="A64" s="150"/>
      <c r="B64" s="70" t="s">
        <v>465</v>
      </c>
      <c r="C64" s="144"/>
      <c r="D64" s="145"/>
      <c r="E64" s="27" t="s">
        <v>69</v>
      </c>
      <c r="F64" s="146" t="s">
        <v>466</v>
      </c>
      <c r="H64" s="151"/>
      <c r="I64" s="148"/>
      <c r="J64" s="69" t="s">
        <v>103</v>
      </c>
      <c r="K64" s="160" t="s">
        <v>467</v>
      </c>
      <c r="L64" s="154"/>
      <c r="M64" s="149"/>
      <c r="N64" s="150"/>
      <c r="O64" s="70" t="s">
        <v>468</v>
      </c>
      <c r="P64" s="144"/>
      <c r="Q64" s="145"/>
      <c r="R64" s="27" t="s">
        <v>69</v>
      </c>
      <c r="S64" s="146" t="s">
        <v>469</v>
      </c>
      <c r="U64" s="151"/>
      <c r="V64" s="148"/>
      <c r="W64" s="69" t="s">
        <v>103</v>
      </c>
      <c r="X64" s="160" t="s">
        <v>470</v>
      </c>
      <c r="Y64" s="154"/>
    </row>
    <row r="65" spans="1:25" s="26" customFormat="1" ht="12.75" customHeight="1">
      <c r="A65" s="162"/>
      <c r="B65" s="163"/>
      <c r="C65" s="163"/>
      <c r="D65" s="145"/>
      <c r="E65" s="25" t="s">
        <v>72</v>
      </c>
      <c r="F65" s="146" t="s">
        <v>471</v>
      </c>
      <c r="H65" s="163"/>
      <c r="I65" s="163"/>
      <c r="J65" s="71" t="s">
        <v>109</v>
      </c>
      <c r="K65" s="160" t="s">
        <v>467</v>
      </c>
      <c r="L65" s="164"/>
      <c r="M65" s="165"/>
      <c r="N65" s="162"/>
      <c r="O65" s="163"/>
      <c r="P65" s="163"/>
      <c r="Q65" s="145"/>
      <c r="R65" s="25" t="s">
        <v>72</v>
      </c>
      <c r="S65" s="146" t="s">
        <v>60</v>
      </c>
      <c r="U65" s="163"/>
      <c r="V65" s="163"/>
      <c r="W65" s="71" t="s">
        <v>109</v>
      </c>
      <c r="X65" s="160" t="s">
        <v>472</v>
      </c>
      <c r="Y65" s="164"/>
    </row>
    <row r="66" spans="1:25" ht="4.5" customHeight="1">
      <c r="A66" s="72"/>
      <c r="B66" s="73"/>
      <c r="C66" s="74"/>
      <c r="D66" s="75"/>
      <c r="E66" s="76"/>
      <c r="F66" s="76"/>
      <c r="G66" s="77"/>
      <c r="H66" s="78"/>
      <c r="I66" s="78"/>
      <c r="J66" s="74"/>
      <c r="K66" s="73"/>
      <c r="L66" s="79"/>
      <c r="N66" s="72"/>
      <c r="O66" s="73"/>
      <c r="P66" s="74"/>
      <c r="Q66" s="75"/>
      <c r="R66" s="76"/>
      <c r="S66" s="76"/>
      <c r="T66" s="77"/>
      <c r="U66" s="78"/>
      <c r="V66" s="78"/>
      <c r="W66" s="74"/>
      <c r="X66" s="73"/>
      <c r="Y66" s="79"/>
    </row>
    <row r="67" spans="1:25" ht="12.75" customHeight="1">
      <c r="A67" s="80"/>
      <c r="B67" s="80" t="s">
        <v>111</v>
      </c>
      <c r="C67" s="81"/>
      <c r="D67" s="82" t="s">
        <v>112</v>
      </c>
      <c r="E67" s="82" t="s">
        <v>113</v>
      </c>
      <c r="F67" s="83" t="s">
        <v>114</v>
      </c>
      <c r="G67" s="82" t="s">
        <v>115</v>
      </c>
      <c r="H67" s="84" t="s">
        <v>116</v>
      </c>
      <c r="I67" s="85"/>
      <c r="J67" s="81" t="s">
        <v>117</v>
      </c>
      <c r="K67" s="82" t="s">
        <v>111</v>
      </c>
      <c r="L67" s="80" t="s">
        <v>118</v>
      </c>
      <c r="M67" s="23">
        <v>150</v>
      </c>
      <c r="N67" s="80"/>
      <c r="O67" s="80" t="s">
        <v>111</v>
      </c>
      <c r="P67" s="81"/>
      <c r="Q67" s="82" t="s">
        <v>112</v>
      </c>
      <c r="R67" s="82" t="s">
        <v>113</v>
      </c>
      <c r="S67" s="83" t="s">
        <v>114</v>
      </c>
      <c r="T67" s="82" t="s">
        <v>115</v>
      </c>
      <c r="U67" s="84" t="s">
        <v>116</v>
      </c>
      <c r="V67" s="85"/>
      <c r="W67" s="81" t="s">
        <v>117</v>
      </c>
      <c r="X67" s="82" t="s">
        <v>111</v>
      </c>
      <c r="Y67" s="80" t="s">
        <v>118</v>
      </c>
    </row>
    <row r="68" spans="1:25" ht="12.75">
      <c r="A68" s="86" t="s">
        <v>118</v>
      </c>
      <c r="B68" s="87" t="s">
        <v>119</v>
      </c>
      <c r="C68" s="88" t="s">
        <v>120</v>
      </c>
      <c r="D68" s="89" t="s">
        <v>121</v>
      </c>
      <c r="E68" s="89" t="s">
        <v>122</v>
      </c>
      <c r="F68" s="89"/>
      <c r="G68" s="89"/>
      <c r="H68" s="90" t="s">
        <v>120</v>
      </c>
      <c r="I68" s="90" t="s">
        <v>117</v>
      </c>
      <c r="J68" s="91"/>
      <c r="K68" s="86" t="s">
        <v>119</v>
      </c>
      <c r="L68" s="86"/>
      <c r="M68" s="23">
        <v>150</v>
      </c>
      <c r="N68" s="86" t="s">
        <v>118</v>
      </c>
      <c r="O68" s="86" t="s">
        <v>119</v>
      </c>
      <c r="P68" s="91" t="s">
        <v>120</v>
      </c>
      <c r="Q68" s="92" t="s">
        <v>121</v>
      </c>
      <c r="R68" s="92" t="s">
        <v>122</v>
      </c>
      <c r="S68" s="92"/>
      <c r="T68" s="92"/>
      <c r="U68" s="90" t="s">
        <v>120</v>
      </c>
      <c r="V68" s="90" t="s">
        <v>117</v>
      </c>
      <c r="W68" s="91"/>
      <c r="X68" s="86" t="s">
        <v>119</v>
      </c>
      <c r="Y68" s="86"/>
    </row>
    <row r="69" spans="1:25" ht="16.5" customHeight="1">
      <c r="A69" s="93">
        <v>-1</v>
      </c>
      <c r="B69" s="94">
        <v>2</v>
      </c>
      <c r="C69" s="95">
        <v>12</v>
      </c>
      <c r="D69" s="96" t="s">
        <v>128</v>
      </c>
      <c r="E69" s="97" t="s">
        <v>93</v>
      </c>
      <c r="F69" s="98" t="s">
        <v>124</v>
      </c>
      <c r="G69" s="99">
        <v>7</v>
      </c>
      <c r="H69" s="100">
        <v>90</v>
      </c>
      <c r="I69" s="100"/>
      <c r="J69" s="101">
        <v>51</v>
      </c>
      <c r="K69" s="102">
        <v>8</v>
      </c>
      <c r="L69" s="93">
        <v>1</v>
      </c>
      <c r="M69" s="23"/>
      <c r="N69" s="93">
        <v>-4</v>
      </c>
      <c r="O69" s="94">
        <v>2</v>
      </c>
      <c r="P69" s="95">
        <v>12</v>
      </c>
      <c r="Q69" s="103" t="s">
        <v>399</v>
      </c>
      <c r="R69" s="97" t="s">
        <v>103</v>
      </c>
      <c r="S69" s="104" t="s">
        <v>473</v>
      </c>
      <c r="T69" s="105">
        <v>11</v>
      </c>
      <c r="U69" s="100"/>
      <c r="V69" s="100">
        <v>650</v>
      </c>
      <c r="W69" s="101">
        <v>51</v>
      </c>
      <c r="X69" s="106">
        <v>8</v>
      </c>
      <c r="Y69" s="93">
        <v>4</v>
      </c>
    </row>
    <row r="70" spans="1:25" ht="16.5" customHeight="1">
      <c r="A70" s="93">
        <v>0</v>
      </c>
      <c r="B70" s="94">
        <v>7</v>
      </c>
      <c r="C70" s="95">
        <v>41</v>
      </c>
      <c r="D70" s="96" t="s">
        <v>128</v>
      </c>
      <c r="E70" s="97" t="s">
        <v>93</v>
      </c>
      <c r="F70" s="98" t="s">
        <v>124</v>
      </c>
      <c r="G70" s="99">
        <v>8</v>
      </c>
      <c r="H70" s="100">
        <v>120</v>
      </c>
      <c r="I70" s="100"/>
      <c r="J70" s="101">
        <v>21</v>
      </c>
      <c r="K70" s="102">
        <v>3</v>
      </c>
      <c r="L70" s="93">
        <v>0</v>
      </c>
      <c r="M70" s="23"/>
      <c r="N70" s="93">
        <v>11</v>
      </c>
      <c r="O70" s="94">
        <v>10</v>
      </c>
      <c r="P70" s="95">
        <v>41</v>
      </c>
      <c r="Q70" s="96" t="s">
        <v>399</v>
      </c>
      <c r="R70" s="97" t="s">
        <v>103</v>
      </c>
      <c r="S70" s="104" t="s">
        <v>473</v>
      </c>
      <c r="T70" s="105">
        <v>9</v>
      </c>
      <c r="U70" s="100">
        <v>100</v>
      </c>
      <c r="V70" s="100"/>
      <c r="W70" s="101">
        <v>21</v>
      </c>
      <c r="X70" s="106">
        <v>0</v>
      </c>
      <c r="Y70" s="93">
        <v>-11</v>
      </c>
    </row>
    <row r="71" spans="1:25" ht="16.5" customHeight="1">
      <c r="A71" s="93">
        <v>0</v>
      </c>
      <c r="B71" s="94">
        <v>7</v>
      </c>
      <c r="C71" s="108">
        <v>52</v>
      </c>
      <c r="D71" s="96" t="s">
        <v>128</v>
      </c>
      <c r="E71" s="109" t="s">
        <v>93</v>
      </c>
      <c r="F71" s="110" t="s">
        <v>124</v>
      </c>
      <c r="G71" s="111">
        <v>8</v>
      </c>
      <c r="H71" s="112">
        <v>120</v>
      </c>
      <c r="I71" s="112"/>
      <c r="J71" s="113">
        <v>11</v>
      </c>
      <c r="K71" s="114">
        <v>3</v>
      </c>
      <c r="L71" s="115">
        <v>0</v>
      </c>
      <c r="M71" s="31"/>
      <c r="N71" s="115">
        <v>-4</v>
      </c>
      <c r="O71" s="116">
        <v>2</v>
      </c>
      <c r="P71" s="95">
        <v>52</v>
      </c>
      <c r="Q71" s="103" t="s">
        <v>399</v>
      </c>
      <c r="R71" s="97" t="s">
        <v>103</v>
      </c>
      <c r="S71" s="104" t="s">
        <v>473</v>
      </c>
      <c r="T71" s="105">
        <v>11</v>
      </c>
      <c r="U71" s="100"/>
      <c r="V71" s="100">
        <v>650</v>
      </c>
      <c r="W71" s="101">
        <v>11</v>
      </c>
      <c r="X71" s="106">
        <v>8</v>
      </c>
      <c r="Y71" s="115">
        <v>4</v>
      </c>
    </row>
    <row r="72" spans="1:25" ht="16.5" customHeight="1">
      <c r="A72" s="93">
        <v>0</v>
      </c>
      <c r="B72" s="94">
        <v>4</v>
      </c>
      <c r="C72" s="95">
        <v>61</v>
      </c>
      <c r="D72" s="103" t="s">
        <v>135</v>
      </c>
      <c r="E72" s="109" t="s">
        <v>7</v>
      </c>
      <c r="F72" s="110" t="s">
        <v>474</v>
      </c>
      <c r="G72" s="99">
        <v>8</v>
      </c>
      <c r="H72" s="100">
        <v>110</v>
      </c>
      <c r="I72" s="100"/>
      <c r="J72" s="101">
        <v>32</v>
      </c>
      <c r="K72" s="102">
        <v>6</v>
      </c>
      <c r="L72" s="93">
        <v>0</v>
      </c>
      <c r="M72" s="23"/>
      <c r="N72" s="93">
        <v>-4</v>
      </c>
      <c r="O72" s="94">
        <v>2</v>
      </c>
      <c r="P72" s="95">
        <v>22</v>
      </c>
      <c r="Q72" s="103" t="s">
        <v>399</v>
      </c>
      <c r="R72" s="109" t="s">
        <v>103</v>
      </c>
      <c r="S72" s="117" t="s">
        <v>473</v>
      </c>
      <c r="T72" s="105">
        <v>11</v>
      </c>
      <c r="U72" s="100"/>
      <c r="V72" s="100">
        <v>650</v>
      </c>
      <c r="W72" s="101">
        <v>42</v>
      </c>
      <c r="X72" s="106">
        <v>8</v>
      </c>
      <c r="Y72" s="93">
        <v>4</v>
      </c>
    </row>
    <row r="73" spans="1:25" ht="16.5" customHeight="1">
      <c r="A73" s="93">
        <v>-2</v>
      </c>
      <c r="B73" s="94">
        <v>0</v>
      </c>
      <c r="C73" s="95">
        <v>31</v>
      </c>
      <c r="D73" s="96" t="s">
        <v>475</v>
      </c>
      <c r="E73" s="97" t="s">
        <v>103</v>
      </c>
      <c r="F73" s="98" t="s">
        <v>277</v>
      </c>
      <c r="G73" s="99">
        <v>7</v>
      </c>
      <c r="H73" s="100">
        <v>50</v>
      </c>
      <c r="I73" s="100"/>
      <c r="J73" s="101">
        <v>62</v>
      </c>
      <c r="K73" s="102">
        <v>10</v>
      </c>
      <c r="L73" s="93">
        <v>2</v>
      </c>
      <c r="M73" s="23"/>
      <c r="N73" s="93">
        <v>-4</v>
      </c>
      <c r="O73" s="94">
        <v>6</v>
      </c>
      <c r="P73" s="95">
        <v>31</v>
      </c>
      <c r="Q73" s="96" t="s">
        <v>399</v>
      </c>
      <c r="R73" s="97" t="s">
        <v>103</v>
      </c>
      <c r="S73" s="107" t="s">
        <v>277</v>
      </c>
      <c r="T73" s="105">
        <v>10</v>
      </c>
      <c r="U73" s="100"/>
      <c r="V73" s="100">
        <v>620</v>
      </c>
      <c r="W73" s="101">
        <v>62</v>
      </c>
      <c r="X73" s="106">
        <v>4</v>
      </c>
      <c r="Y73" s="93">
        <v>4</v>
      </c>
    </row>
    <row r="74" spans="1:25" ht="16.5" customHeight="1">
      <c r="A74" s="93">
        <v>1</v>
      </c>
      <c r="B74" s="94">
        <v>10</v>
      </c>
      <c r="C74" s="95">
        <v>22</v>
      </c>
      <c r="D74" s="96" t="s">
        <v>476</v>
      </c>
      <c r="E74" s="97" t="s">
        <v>109</v>
      </c>
      <c r="F74" s="98" t="s">
        <v>186</v>
      </c>
      <c r="G74" s="99">
        <v>5</v>
      </c>
      <c r="H74" s="100">
        <v>150</v>
      </c>
      <c r="I74" s="100"/>
      <c r="J74" s="101">
        <v>42</v>
      </c>
      <c r="K74" s="102">
        <v>0</v>
      </c>
      <c r="L74" s="93">
        <v>-1</v>
      </c>
      <c r="M74" s="23"/>
      <c r="N74" s="93">
        <v>10</v>
      </c>
      <c r="O74" s="94">
        <v>8</v>
      </c>
      <c r="P74" s="95">
        <v>61</v>
      </c>
      <c r="Q74" s="103" t="s">
        <v>396</v>
      </c>
      <c r="R74" s="97" t="s">
        <v>7</v>
      </c>
      <c r="S74" s="107" t="s">
        <v>273</v>
      </c>
      <c r="T74" s="105">
        <v>10</v>
      </c>
      <c r="U74" s="100"/>
      <c r="V74" s="100">
        <v>50</v>
      </c>
      <c r="W74" s="101">
        <v>32</v>
      </c>
      <c r="X74" s="106">
        <v>2</v>
      </c>
      <c r="Y74" s="93">
        <v>-10</v>
      </c>
    </row>
    <row r="75" spans="1:25" s="26" customFormat="1" ht="30" customHeight="1">
      <c r="A75" s="24"/>
      <c r="B75" s="24"/>
      <c r="C75" s="32"/>
      <c r="D75" s="24"/>
      <c r="E75" s="24"/>
      <c r="F75" s="24"/>
      <c r="G75" s="24"/>
      <c r="H75" s="24"/>
      <c r="I75" s="24"/>
      <c r="J75" s="32"/>
      <c r="K75" s="24"/>
      <c r="L75" s="24"/>
      <c r="M75" s="30"/>
      <c r="N75" s="24"/>
      <c r="O75" s="24"/>
      <c r="P75" s="32"/>
      <c r="Q75" s="24"/>
      <c r="R75" s="24"/>
      <c r="S75" s="24"/>
      <c r="T75" s="24"/>
      <c r="U75" s="24"/>
      <c r="V75" s="24"/>
      <c r="W75" s="32"/>
      <c r="X75" s="24"/>
      <c r="Y75" s="24"/>
    </row>
    <row r="76" spans="1:25" s="26" customFormat="1" ht="15">
      <c r="A76" s="122"/>
      <c r="B76" s="123" t="s">
        <v>53</v>
      </c>
      <c r="C76" s="124"/>
      <c r="D76" s="123"/>
      <c r="E76" s="125">
        <v>23</v>
      </c>
      <c r="F76" s="125"/>
      <c r="G76" s="126"/>
      <c r="H76" s="127" t="s">
        <v>55</v>
      </c>
      <c r="I76" s="127"/>
      <c r="J76" s="128" t="s">
        <v>138</v>
      </c>
      <c r="K76" s="128"/>
      <c r="L76" s="22"/>
      <c r="M76" s="23">
        <v>150</v>
      </c>
      <c r="N76" s="122"/>
      <c r="O76" s="123" t="s">
        <v>53</v>
      </c>
      <c r="P76" s="124"/>
      <c r="Q76" s="123"/>
      <c r="R76" s="125">
        <v>24</v>
      </c>
      <c r="S76" s="125"/>
      <c r="T76" s="126"/>
      <c r="U76" s="127" t="s">
        <v>55</v>
      </c>
      <c r="V76" s="127"/>
      <c r="W76" s="128" t="s">
        <v>140</v>
      </c>
      <c r="X76" s="128"/>
      <c r="Y76" s="22"/>
    </row>
    <row r="77" spans="1:25" s="26" customFormat="1" ht="12.75">
      <c r="A77" s="129"/>
      <c r="B77" s="129"/>
      <c r="C77" s="130"/>
      <c r="D77" s="131"/>
      <c r="E77" s="131"/>
      <c r="F77" s="131"/>
      <c r="G77" s="131"/>
      <c r="H77" s="132" t="s">
        <v>59</v>
      </c>
      <c r="I77" s="132"/>
      <c r="J77" s="128" t="s">
        <v>142</v>
      </c>
      <c r="K77" s="128"/>
      <c r="L77" s="22"/>
      <c r="M77" s="23">
        <v>150</v>
      </c>
      <c r="N77" s="129"/>
      <c r="O77" s="129"/>
      <c r="P77" s="130"/>
      <c r="Q77" s="131"/>
      <c r="R77" s="131"/>
      <c r="S77" s="131"/>
      <c r="T77" s="131"/>
      <c r="U77" s="132" t="s">
        <v>59</v>
      </c>
      <c r="V77" s="132"/>
      <c r="W77" s="128" t="s">
        <v>60</v>
      </c>
      <c r="X77" s="128"/>
      <c r="Y77" s="22"/>
    </row>
    <row r="78" spans="1:25" s="26" customFormat="1" ht="4.5" customHeight="1">
      <c r="A78" s="133"/>
      <c r="B78" s="134"/>
      <c r="C78" s="135"/>
      <c r="D78" s="136"/>
      <c r="E78" s="137"/>
      <c r="F78" s="137"/>
      <c r="G78" s="138"/>
      <c r="H78" s="139"/>
      <c r="I78" s="139"/>
      <c r="J78" s="135"/>
      <c r="K78" s="134"/>
      <c r="L78" s="140"/>
      <c r="M78" s="23"/>
      <c r="N78" s="133"/>
      <c r="O78" s="134"/>
      <c r="P78" s="135"/>
      <c r="Q78" s="136"/>
      <c r="R78" s="137"/>
      <c r="S78" s="137"/>
      <c r="T78" s="138"/>
      <c r="U78" s="139"/>
      <c r="V78" s="139"/>
      <c r="W78" s="141"/>
      <c r="X78" s="139"/>
      <c r="Y78" s="140"/>
    </row>
    <row r="79" spans="1:25" s="26" customFormat="1" ht="12.75" customHeight="1">
      <c r="A79" s="142" t="str">
        <f>$A$4</f>
        <v>2 тур</v>
      </c>
      <c r="B79" s="143"/>
      <c r="C79" s="144"/>
      <c r="D79" s="145"/>
      <c r="E79" s="25" t="s">
        <v>63</v>
      </c>
      <c r="F79" s="146" t="s">
        <v>477</v>
      </c>
      <c r="H79" s="147"/>
      <c r="I79" s="148"/>
      <c r="J79" s="28"/>
      <c r="K79" s="60"/>
      <c r="L79" s="61"/>
      <c r="M79" s="149"/>
      <c r="N79" s="142" t="str">
        <f>$A$4</f>
        <v>2 тур</v>
      </c>
      <c r="O79" s="143"/>
      <c r="P79" s="144"/>
      <c r="Q79" s="145"/>
      <c r="R79" s="25" t="s">
        <v>63</v>
      </c>
      <c r="S79" s="146" t="s">
        <v>478</v>
      </c>
      <c r="U79" s="147"/>
      <c r="V79" s="148"/>
      <c r="W79" s="28"/>
      <c r="X79" s="60"/>
      <c r="Y79" s="61"/>
    </row>
    <row r="80" spans="1:25" s="26" customFormat="1" ht="12.75" customHeight="1">
      <c r="A80" s="150"/>
      <c r="B80" s="143"/>
      <c r="C80" s="144"/>
      <c r="D80" s="145"/>
      <c r="E80" s="27" t="s">
        <v>66</v>
      </c>
      <c r="F80" s="146" t="s">
        <v>212</v>
      </c>
      <c r="H80" s="151"/>
      <c r="I80" s="148"/>
      <c r="J80" s="29"/>
      <c r="K80" s="62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3.1</v>
      </c>
      <c r="L80" s="63"/>
      <c r="M80" s="149"/>
      <c r="N80" s="150"/>
      <c r="O80" s="143"/>
      <c r="P80" s="144"/>
      <c r="Q80" s="145"/>
      <c r="R80" s="27" t="s">
        <v>66</v>
      </c>
      <c r="S80" s="146" t="s">
        <v>88</v>
      </c>
      <c r="U80" s="151"/>
      <c r="V80" s="148"/>
      <c r="W80" s="29"/>
      <c r="X80" s="62">
        <f>IF(S79&amp;S80&amp;S81&amp;S82="","",(LEN(S79&amp;S80&amp;S81&amp;S82)-LEN(SUBSTITUTE(S79&amp;S80&amp;S81&amp;S82,"Т","")))*4+(LEN(S79&amp;S80&amp;S81&amp;S82)-LEN(SUBSTITUTE(S79&amp;S80&amp;S81&amp;S82,"К","")))*3+(LEN(S79&amp;S80&amp;S81&amp;S82)-LEN(SUBSTITUTE(S79&amp;S80&amp;S81&amp;S82,"Д","")))*2+(LEN(S79&amp;S80&amp;S81&amp;S82)-LEN(SUBSTITUTE(S79&amp;S80&amp;S81&amp;S82,"В","")))+0.1)</f>
        <v>9.1</v>
      </c>
      <c r="Y80" s="63"/>
    </row>
    <row r="81" spans="1:25" s="26" customFormat="1" ht="12.75" customHeight="1">
      <c r="A81" s="150"/>
      <c r="B81" s="143"/>
      <c r="C81" s="144"/>
      <c r="D81" s="145"/>
      <c r="E81" s="27" t="s">
        <v>69</v>
      </c>
      <c r="F81" s="146" t="s">
        <v>420</v>
      </c>
      <c r="H81" s="147"/>
      <c r="I81" s="148"/>
      <c r="J81" s="64">
        <f>IF(K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18.1</v>
      </c>
      <c r="K81" s="62" t="str">
        <f>IF(K80="","","+")</f>
        <v>+</v>
      </c>
      <c r="L81" s="65">
        <f>IF(K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10.1</v>
      </c>
      <c r="M81" s="149"/>
      <c r="N81" s="150"/>
      <c r="O81" s="143"/>
      <c r="P81" s="144"/>
      <c r="Q81" s="145"/>
      <c r="R81" s="27" t="s">
        <v>69</v>
      </c>
      <c r="S81" s="146" t="s">
        <v>479</v>
      </c>
      <c r="U81" s="147"/>
      <c r="V81" s="148"/>
      <c r="W81" s="64">
        <f>IF(X80="","",(LEN(O83&amp;O84&amp;O85&amp;O86)-LEN(SUBSTITUTE(O83&amp;O84&amp;O85&amp;O86,"Т","")))*4+(LEN(O83&amp;O84&amp;O85&amp;O86)-LEN(SUBSTITUTE(O83&amp;O84&amp;O85&amp;O86,"К","")))*3+(LEN(O83&amp;O84&amp;O85&amp;O86)-LEN(SUBSTITUTE(O83&amp;O84&amp;O85&amp;O86,"Д","")))*2+(LEN(O83&amp;O84&amp;O85&amp;O86)-LEN(SUBSTITUTE(O83&amp;O84&amp;O85&amp;O86,"В","")))+0.1)</f>
        <v>13.1</v>
      </c>
      <c r="X81" s="62" t="str">
        <f>IF(X80="","","+")</f>
        <v>+</v>
      </c>
      <c r="Y81" s="65">
        <f>IF(X80="","",(LEN(U83&amp;U84&amp;U85&amp;U86)-LEN(SUBSTITUTE(U83&amp;U84&amp;U85&amp;U86,"Т","")))*4+(LEN(U83&amp;U84&amp;U85&amp;U86)-LEN(SUBSTITUTE(U83&amp;U84&amp;U85&amp;U86,"К","")))*3+(LEN(U83&amp;U84&amp;U85&amp;U86)-LEN(SUBSTITUTE(U83&amp;U84&amp;U85&amp;U86,"Д","")))*2+(LEN(U83&amp;U84&amp;U85&amp;U86)-LEN(SUBSTITUTE(U83&amp;U84&amp;U85&amp;U86,"В","")))+0.1)</f>
        <v>10.1</v>
      </c>
    </row>
    <row r="82" spans="1:25" s="26" customFormat="1" ht="12.75" customHeight="1">
      <c r="A82" s="150"/>
      <c r="B82" s="143"/>
      <c r="C82" s="144"/>
      <c r="D82" s="145"/>
      <c r="E82" s="25" t="s">
        <v>72</v>
      </c>
      <c r="F82" s="146" t="s">
        <v>480</v>
      </c>
      <c r="H82" s="147"/>
      <c r="I82" s="148"/>
      <c r="J82" s="29"/>
      <c r="K82" s="62">
        <f>IF(K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9.1</v>
      </c>
      <c r="L82" s="63"/>
      <c r="M82" s="149"/>
      <c r="N82" s="150"/>
      <c r="O82" s="143"/>
      <c r="P82" s="144"/>
      <c r="Q82" s="145"/>
      <c r="R82" s="25" t="s">
        <v>72</v>
      </c>
      <c r="S82" s="146" t="s">
        <v>481</v>
      </c>
      <c r="U82" s="147"/>
      <c r="V82" s="148"/>
      <c r="W82" s="29"/>
      <c r="X82" s="62">
        <f>IF(X80="","",(LEN(S87&amp;S88&amp;S89&amp;S90)-LEN(SUBSTITUTE(S87&amp;S88&amp;S89&amp;S90,"Т","")))*4+(LEN(S87&amp;S88&amp;S89&amp;S90)-LEN(SUBSTITUTE(S87&amp;S88&amp;S89&amp;S90,"К","")))*3+(LEN(S87&amp;S88&amp;S89&amp;S90)-LEN(SUBSTITUTE(S87&amp;S88&amp;S89&amp;S90,"Д","")))*2+(LEN(S87&amp;S88&amp;S89&amp;S90)-LEN(SUBSTITUTE(S87&amp;S88&amp;S89&amp;S90,"В","")))+0.1)</f>
        <v>8.1</v>
      </c>
      <c r="Y82" s="63"/>
    </row>
    <row r="83" spans="1:25" s="26" customFormat="1" ht="12.75" customHeight="1">
      <c r="A83" s="66" t="s">
        <v>63</v>
      </c>
      <c r="B83" s="152" t="s">
        <v>482</v>
      </c>
      <c r="C83" s="144"/>
      <c r="D83" s="145"/>
      <c r="E83" s="153"/>
      <c r="F83" s="153"/>
      <c r="G83" s="25" t="s">
        <v>63</v>
      </c>
      <c r="H83" s="146" t="s">
        <v>331</v>
      </c>
      <c r="J83" s="147"/>
      <c r="K83" s="151"/>
      <c r="L83" s="154"/>
      <c r="M83" s="149"/>
      <c r="N83" s="66" t="s">
        <v>63</v>
      </c>
      <c r="O83" s="152" t="s">
        <v>483</v>
      </c>
      <c r="P83" s="144"/>
      <c r="Q83" s="145"/>
      <c r="R83" s="153"/>
      <c r="S83" s="153"/>
      <c r="T83" s="25" t="s">
        <v>63</v>
      </c>
      <c r="U83" s="146" t="s">
        <v>484</v>
      </c>
      <c r="W83" s="147"/>
      <c r="X83" s="151"/>
      <c r="Y83" s="154"/>
    </row>
    <row r="84" spans="1:25" s="26" customFormat="1" ht="12.75" customHeight="1">
      <c r="A84" s="67" t="s">
        <v>66</v>
      </c>
      <c r="B84" s="156" t="s">
        <v>485</v>
      </c>
      <c r="C84" s="155"/>
      <c r="D84" s="145"/>
      <c r="E84" s="153"/>
      <c r="F84" s="153"/>
      <c r="G84" s="27" t="s">
        <v>66</v>
      </c>
      <c r="H84" s="146" t="s">
        <v>380</v>
      </c>
      <c r="J84" s="147"/>
      <c r="K84" s="151"/>
      <c r="L84" s="154"/>
      <c r="M84" s="149"/>
      <c r="N84" s="67" t="s">
        <v>66</v>
      </c>
      <c r="O84" s="152" t="s">
        <v>60</v>
      </c>
      <c r="P84" s="155"/>
      <c r="Q84" s="145"/>
      <c r="R84" s="153"/>
      <c r="S84" s="153"/>
      <c r="T84" s="27" t="s">
        <v>66</v>
      </c>
      <c r="U84" s="146" t="s">
        <v>486</v>
      </c>
      <c r="W84" s="147"/>
      <c r="X84" s="151"/>
      <c r="Y84" s="154"/>
    </row>
    <row r="85" spans="1:25" s="26" customFormat="1" ht="12.75" customHeight="1">
      <c r="A85" s="67" t="s">
        <v>69</v>
      </c>
      <c r="B85" s="152" t="s">
        <v>487</v>
      </c>
      <c r="C85" s="144"/>
      <c r="D85" s="145"/>
      <c r="E85" s="153"/>
      <c r="F85" s="153"/>
      <c r="G85" s="27" t="s">
        <v>69</v>
      </c>
      <c r="H85" s="146" t="s">
        <v>488</v>
      </c>
      <c r="J85" s="147"/>
      <c r="K85" s="147"/>
      <c r="L85" s="154"/>
      <c r="M85" s="149"/>
      <c r="N85" s="67" t="s">
        <v>69</v>
      </c>
      <c r="O85" s="152" t="s">
        <v>348</v>
      </c>
      <c r="P85" s="144"/>
      <c r="Q85" s="145"/>
      <c r="R85" s="153"/>
      <c r="S85" s="153"/>
      <c r="T85" s="27" t="s">
        <v>69</v>
      </c>
      <c r="U85" s="146" t="s">
        <v>489</v>
      </c>
      <c r="W85" s="147"/>
      <c r="X85" s="147"/>
      <c r="Y85" s="154"/>
    </row>
    <row r="86" spans="1:25" s="26" customFormat="1" ht="12.75" customHeight="1">
      <c r="A86" s="66" t="s">
        <v>72</v>
      </c>
      <c r="B86" s="152" t="s">
        <v>490</v>
      </c>
      <c r="C86" s="155"/>
      <c r="D86" s="145"/>
      <c r="E86" s="153"/>
      <c r="F86" s="153"/>
      <c r="G86" s="25" t="s">
        <v>72</v>
      </c>
      <c r="H86" s="146" t="s">
        <v>491</v>
      </c>
      <c r="J86" s="147"/>
      <c r="K86" s="68" t="s">
        <v>89</v>
      </c>
      <c r="L86" s="154"/>
      <c r="M86" s="149"/>
      <c r="N86" s="66" t="s">
        <v>72</v>
      </c>
      <c r="O86" s="152" t="s">
        <v>492</v>
      </c>
      <c r="P86" s="155"/>
      <c r="Q86" s="145"/>
      <c r="R86" s="153"/>
      <c r="S86" s="153"/>
      <c r="T86" s="25" t="s">
        <v>72</v>
      </c>
      <c r="U86" s="161" t="s">
        <v>493</v>
      </c>
      <c r="W86" s="147"/>
      <c r="X86" s="68" t="s">
        <v>89</v>
      </c>
      <c r="Y86" s="154"/>
    </row>
    <row r="87" spans="1:25" s="26" customFormat="1" ht="12.75" customHeight="1">
      <c r="A87" s="157"/>
      <c r="B87" s="155"/>
      <c r="C87" s="155"/>
      <c r="D87" s="145"/>
      <c r="E87" s="25" t="s">
        <v>63</v>
      </c>
      <c r="F87" s="146" t="s">
        <v>405</v>
      </c>
      <c r="H87" s="147"/>
      <c r="I87" s="158"/>
      <c r="J87" s="69" t="s">
        <v>93</v>
      </c>
      <c r="K87" s="159" t="s">
        <v>494</v>
      </c>
      <c r="L87" s="154"/>
      <c r="M87" s="149"/>
      <c r="N87" s="157"/>
      <c r="O87" s="155"/>
      <c r="P87" s="155"/>
      <c r="Q87" s="145"/>
      <c r="R87" s="25" t="s">
        <v>63</v>
      </c>
      <c r="S87" s="146" t="s">
        <v>163</v>
      </c>
      <c r="U87" s="147"/>
      <c r="V87" s="158"/>
      <c r="W87" s="69" t="s">
        <v>93</v>
      </c>
      <c r="X87" s="159" t="s">
        <v>495</v>
      </c>
      <c r="Y87" s="154"/>
    </row>
    <row r="88" spans="1:25" s="26" customFormat="1" ht="12.75" customHeight="1">
      <c r="A88" s="150"/>
      <c r="B88" s="70" t="s">
        <v>97</v>
      </c>
      <c r="C88" s="144"/>
      <c r="D88" s="145"/>
      <c r="E88" s="27" t="s">
        <v>66</v>
      </c>
      <c r="F88" s="146" t="s">
        <v>496</v>
      </c>
      <c r="H88" s="147"/>
      <c r="I88" s="148"/>
      <c r="J88" s="69" t="s">
        <v>7</v>
      </c>
      <c r="K88" s="160" t="s">
        <v>494</v>
      </c>
      <c r="L88" s="154"/>
      <c r="M88" s="149"/>
      <c r="N88" s="150"/>
      <c r="O88" s="70" t="s">
        <v>97</v>
      </c>
      <c r="P88" s="144"/>
      <c r="Q88" s="145"/>
      <c r="R88" s="27" t="s">
        <v>66</v>
      </c>
      <c r="S88" s="146" t="s">
        <v>497</v>
      </c>
      <c r="U88" s="147"/>
      <c r="V88" s="148"/>
      <c r="W88" s="69" t="s">
        <v>7</v>
      </c>
      <c r="X88" s="160" t="s">
        <v>498</v>
      </c>
      <c r="Y88" s="154"/>
    </row>
    <row r="89" spans="1:25" s="26" customFormat="1" ht="12.75" customHeight="1">
      <c r="A89" s="150"/>
      <c r="B89" s="70" t="s">
        <v>175</v>
      </c>
      <c r="C89" s="144"/>
      <c r="D89" s="145"/>
      <c r="E89" s="27" t="s">
        <v>69</v>
      </c>
      <c r="F89" s="146" t="s">
        <v>499</v>
      </c>
      <c r="H89" s="151"/>
      <c r="I89" s="148"/>
      <c r="J89" s="69" t="s">
        <v>103</v>
      </c>
      <c r="K89" s="160" t="s">
        <v>500</v>
      </c>
      <c r="L89" s="154"/>
      <c r="M89" s="149"/>
      <c r="N89" s="150"/>
      <c r="O89" s="70" t="s">
        <v>501</v>
      </c>
      <c r="P89" s="144"/>
      <c r="Q89" s="145"/>
      <c r="R89" s="27" t="s">
        <v>69</v>
      </c>
      <c r="S89" s="146" t="s">
        <v>502</v>
      </c>
      <c r="U89" s="151"/>
      <c r="V89" s="148"/>
      <c r="W89" s="69" t="s">
        <v>103</v>
      </c>
      <c r="X89" s="160" t="s">
        <v>503</v>
      </c>
      <c r="Y89" s="154"/>
    </row>
    <row r="90" spans="1:25" s="26" customFormat="1" ht="12.75" customHeight="1">
      <c r="A90" s="162"/>
      <c r="B90" s="163"/>
      <c r="C90" s="163"/>
      <c r="D90" s="145"/>
      <c r="E90" s="25" t="s">
        <v>72</v>
      </c>
      <c r="F90" s="146" t="s">
        <v>504</v>
      </c>
      <c r="H90" s="163"/>
      <c r="I90" s="163"/>
      <c r="J90" s="71" t="s">
        <v>109</v>
      </c>
      <c r="K90" s="160" t="s">
        <v>505</v>
      </c>
      <c r="L90" s="164"/>
      <c r="M90" s="165"/>
      <c r="N90" s="162"/>
      <c r="O90" s="163"/>
      <c r="P90" s="163"/>
      <c r="Q90" s="145"/>
      <c r="R90" s="25" t="s">
        <v>72</v>
      </c>
      <c r="S90" s="146" t="s">
        <v>194</v>
      </c>
      <c r="U90" s="163"/>
      <c r="V90" s="163"/>
      <c r="W90" s="71" t="s">
        <v>109</v>
      </c>
      <c r="X90" s="160" t="s">
        <v>506</v>
      </c>
      <c r="Y90" s="164"/>
    </row>
    <row r="91" spans="1:25" ht="4.5" customHeight="1">
      <c r="A91" s="72"/>
      <c r="B91" s="73"/>
      <c r="C91" s="74"/>
      <c r="D91" s="75"/>
      <c r="E91" s="76"/>
      <c r="F91" s="76"/>
      <c r="G91" s="77"/>
      <c r="H91" s="78"/>
      <c r="I91" s="78"/>
      <c r="J91" s="74"/>
      <c r="K91" s="73"/>
      <c r="L91" s="79"/>
      <c r="N91" s="72"/>
      <c r="O91" s="73"/>
      <c r="P91" s="74"/>
      <c r="Q91" s="75"/>
      <c r="R91" s="76"/>
      <c r="S91" s="76"/>
      <c r="T91" s="77"/>
      <c r="U91" s="78"/>
      <c r="V91" s="78"/>
      <c r="W91" s="74"/>
      <c r="X91" s="73"/>
      <c r="Y91" s="79"/>
    </row>
    <row r="92" spans="1:25" ht="12.75" customHeight="1">
      <c r="A92" s="80"/>
      <c r="B92" s="80" t="s">
        <v>111</v>
      </c>
      <c r="C92" s="81"/>
      <c r="D92" s="82" t="s">
        <v>112</v>
      </c>
      <c r="E92" s="82" t="s">
        <v>113</v>
      </c>
      <c r="F92" s="83" t="s">
        <v>114</v>
      </c>
      <c r="G92" s="82" t="s">
        <v>115</v>
      </c>
      <c r="H92" s="84" t="s">
        <v>116</v>
      </c>
      <c r="I92" s="85"/>
      <c r="J92" s="81" t="s">
        <v>117</v>
      </c>
      <c r="K92" s="82" t="s">
        <v>111</v>
      </c>
      <c r="L92" s="80" t="s">
        <v>118</v>
      </c>
      <c r="M92" s="23">
        <v>150</v>
      </c>
      <c r="N92" s="80"/>
      <c r="O92" s="80" t="s">
        <v>111</v>
      </c>
      <c r="P92" s="81"/>
      <c r="Q92" s="82" t="s">
        <v>112</v>
      </c>
      <c r="R92" s="82" t="s">
        <v>113</v>
      </c>
      <c r="S92" s="83" t="s">
        <v>114</v>
      </c>
      <c r="T92" s="82" t="s">
        <v>115</v>
      </c>
      <c r="U92" s="84" t="s">
        <v>116</v>
      </c>
      <c r="V92" s="85"/>
      <c r="W92" s="81" t="s">
        <v>117</v>
      </c>
      <c r="X92" s="82" t="s">
        <v>111</v>
      </c>
      <c r="Y92" s="80" t="s">
        <v>118</v>
      </c>
    </row>
    <row r="93" spans="1:25" ht="12.75">
      <c r="A93" s="86" t="s">
        <v>118</v>
      </c>
      <c r="B93" s="87" t="s">
        <v>119</v>
      </c>
      <c r="C93" s="88" t="s">
        <v>120</v>
      </c>
      <c r="D93" s="89" t="s">
        <v>121</v>
      </c>
      <c r="E93" s="89" t="s">
        <v>122</v>
      </c>
      <c r="F93" s="89"/>
      <c r="G93" s="89"/>
      <c r="H93" s="90" t="s">
        <v>120</v>
      </c>
      <c r="I93" s="90" t="s">
        <v>117</v>
      </c>
      <c r="J93" s="91"/>
      <c r="K93" s="86" t="s">
        <v>119</v>
      </c>
      <c r="L93" s="86"/>
      <c r="M93" s="23">
        <v>150</v>
      </c>
      <c r="N93" s="86" t="s">
        <v>118</v>
      </c>
      <c r="O93" s="86" t="s">
        <v>119</v>
      </c>
      <c r="P93" s="91" t="s">
        <v>120</v>
      </c>
      <c r="Q93" s="92" t="s">
        <v>121</v>
      </c>
      <c r="R93" s="92" t="s">
        <v>122</v>
      </c>
      <c r="S93" s="92"/>
      <c r="T93" s="92"/>
      <c r="U93" s="90" t="s">
        <v>120</v>
      </c>
      <c r="V93" s="90" t="s">
        <v>117</v>
      </c>
      <c r="W93" s="91"/>
      <c r="X93" s="86" t="s">
        <v>119</v>
      </c>
      <c r="Y93" s="86"/>
    </row>
    <row r="94" spans="1:25" ht="16.5" customHeight="1">
      <c r="A94" s="93">
        <v>-3</v>
      </c>
      <c r="B94" s="94">
        <v>5</v>
      </c>
      <c r="C94" s="95">
        <v>31</v>
      </c>
      <c r="D94" s="96" t="s">
        <v>123</v>
      </c>
      <c r="E94" s="97" t="s">
        <v>109</v>
      </c>
      <c r="F94" s="98" t="s">
        <v>507</v>
      </c>
      <c r="G94" s="99">
        <v>11</v>
      </c>
      <c r="H94" s="100"/>
      <c r="I94" s="100">
        <v>660</v>
      </c>
      <c r="J94" s="101">
        <v>62</v>
      </c>
      <c r="K94" s="102">
        <v>5</v>
      </c>
      <c r="L94" s="93">
        <v>3</v>
      </c>
      <c r="M94" s="23"/>
      <c r="N94" s="93">
        <v>-7</v>
      </c>
      <c r="O94" s="94">
        <v>3</v>
      </c>
      <c r="P94" s="95">
        <v>31</v>
      </c>
      <c r="Q94" s="103" t="s">
        <v>180</v>
      </c>
      <c r="R94" s="97" t="s">
        <v>103</v>
      </c>
      <c r="S94" s="107" t="s">
        <v>277</v>
      </c>
      <c r="T94" s="105">
        <v>10</v>
      </c>
      <c r="U94" s="100"/>
      <c r="V94" s="100">
        <v>420</v>
      </c>
      <c r="W94" s="101">
        <v>62</v>
      </c>
      <c r="X94" s="106">
        <v>7</v>
      </c>
      <c r="Y94" s="93">
        <v>7</v>
      </c>
    </row>
    <row r="95" spans="1:25" ht="16.5" customHeight="1">
      <c r="A95" s="93">
        <v>-5</v>
      </c>
      <c r="B95" s="94">
        <v>0</v>
      </c>
      <c r="C95" s="95">
        <v>12</v>
      </c>
      <c r="D95" s="96" t="s">
        <v>123</v>
      </c>
      <c r="E95" s="97" t="s">
        <v>109</v>
      </c>
      <c r="F95" s="97" t="s">
        <v>232</v>
      </c>
      <c r="G95" s="99">
        <v>13</v>
      </c>
      <c r="H95" s="100"/>
      <c r="I95" s="100">
        <v>720</v>
      </c>
      <c r="J95" s="101">
        <v>51</v>
      </c>
      <c r="K95" s="102">
        <v>10</v>
      </c>
      <c r="L95" s="93">
        <v>5</v>
      </c>
      <c r="M95" s="23"/>
      <c r="N95" s="93">
        <v>-7</v>
      </c>
      <c r="O95" s="94">
        <v>3</v>
      </c>
      <c r="P95" s="95">
        <v>12</v>
      </c>
      <c r="Q95" s="96" t="s">
        <v>180</v>
      </c>
      <c r="R95" s="97" t="s">
        <v>109</v>
      </c>
      <c r="S95" s="107" t="s">
        <v>508</v>
      </c>
      <c r="T95" s="105">
        <v>10</v>
      </c>
      <c r="U95" s="100"/>
      <c r="V95" s="100">
        <v>420</v>
      </c>
      <c r="W95" s="101">
        <v>51</v>
      </c>
      <c r="X95" s="106">
        <v>7</v>
      </c>
      <c r="Y95" s="93">
        <v>7</v>
      </c>
    </row>
    <row r="96" spans="1:25" ht="16.5" customHeight="1">
      <c r="A96" s="93">
        <v>-4</v>
      </c>
      <c r="B96" s="94">
        <v>2</v>
      </c>
      <c r="C96" s="108">
        <v>41</v>
      </c>
      <c r="D96" s="96" t="s">
        <v>123</v>
      </c>
      <c r="E96" s="109" t="s">
        <v>109</v>
      </c>
      <c r="F96" s="109" t="s">
        <v>232</v>
      </c>
      <c r="G96" s="111">
        <v>12</v>
      </c>
      <c r="H96" s="112"/>
      <c r="I96" s="112">
        <v>690</v>
      </c>
      <c r="J96" s="113">
        <v>21</v>
      </c>
      <c r="K96" s="114">
        <v>8</v>
      </c>
      <c r="L96" s="115">
        <v>4</v>
      </c>
      <c r="M96" s="31"/>
      <c r="N96" s="115">
        <v>-10</v>
      </c>
      <c r="O96" s="116">
        <v>0</v>
      </c>
      <c r="P96" s="95">
        <v>41</v>
      </c>
      <c r="Q96" s="103" t="s">
        <v>509</v>
      </c>
      <c r="R96" s="97" t="s">
        <v>103</v>
      </c>
      <c r="S96" s="107" t="s">
        <v>361</v>
      </c>
      <c r="T96" s="105">
        <v>10</v>
      </c>
      <c r="U96" s="100"/>
      <c r="V96" s="100">
        <v>590</v>
      </c>
      <c r="W96" s="101">
        <v>21</v>
      </c>
      <c r="X96" s="106">
        <v>10</v>
      </c>
      <c r="Y96" s="115">
        <v>10</v>
      </c>
    </row>
    <row r="97" spans="1:25" ht="16.5" customHeight="1">
      <c r="A97" s="93">
        <v>12</v>
      </c>
      <c r="B97" s="94">
        <v>10</v>
      </c>
      <c r="C97" s="95">
        <v>52</v>
      </c>
      <c r="D97" s="103" t="s">
        <v>123</v>
      </c>
      <c r="E97" s="109" t="s">
        <v>109</v>
      </c>
      <c r="F97" s="109" t="s">
        <v>232</v>
      </c>
      <c r="G97" s="99">
        <v>7</v>
      </c>
      <c r="H97" s="100">
        <v>200</v>
      </c>
      <c r="I97" s="100"/>
      <c r="J97" s="101">
        <v>11</v>
      </c>
      <c r="K97" s="102">
        <v>0</v>
      </c>
      <c r="L97" s="93">
        <v>-12</v>
      </c>
      <c r="M97" s="23"/>
      <c r="N97" s="93">
        <v>10</v>
      </c>
      <c r="O97" s="94">
        <v>10</v>
      </c>
      <c r="P97" s="95">
        <v>52</v>
      </c>
      <c r="Q97" s="103" t="s">
        <v>509</v>
      </c>
      <c r="R97" s="109" t="s">
        <v>109</v>
      </c>
      <c r="S97" s="121" t="s">
        <v>508</v>
      </c>
      <c r="T97" s="105">
        <v>8</v>
      </c>
      <c r="U97" s="100">
        <v>300</v>
      </c>
      <c r="V97" s="100"/>
      <c r="W97" s="101">
        <v>11</v>
      </c>
      <c r="X97" s="106">
        <v>0</v>
      </c>
      <c r="Y97" s="93">
        <v>-10</v>
      </c>
    </row>
    <row r="98" spans="1:25" ht="16.5" customHeight="1">
      <c r="A98" s="93">
        <v>-3</v>
      </c>
      <c r="B98" s="94">
        <v>5</v>
      </c>
      <c r="C98" s="95">
        <v>22</v>
      </c>
      <c r="D98" s="96" t="s">
        <v>123</v>
      </c>
      <c r="E98" s="97" t="s">
        <v>103</v>
      </c>
      <c r="F98" s="98" t="s">
        <v>273</v>
      </c>
      <c r="G98" s="99">
        <v>11</v>
      </c>
      <c r="H98" s="100"/>
      <c r="I98" s="100">
        <v>660</v>
      </c>
      <c r="J98" s="101">
        <v>42</v>
      </c>
      <c r="K98" s="102">
        <v>5</v>
      </c>
      <c r="L98" s="93">
        <v>3</v>
      </c>
      <c r="M98" s="23"/>
      <c r="N98" s="93">
        <v>6</v>
      </c>
      <c r="O98" s="94">
        <v>6</v>
      </c>
      <c r="P98" s="95">
        <v>22</v>
      </c>
      <c r="Q98" s="96" t="s">
        <v>358</v>
      </c>
      <c r="R98" s="97" t="s">
        <v>109</v>
      </c>
      <c r="S98" s="107" t="s">
        <v>270</v>
      </c>
      <c r="T98" s="105">
        <v>9</v>
      </c>
      <c r="U98" s="100">
        <v>100</v>
      </c>
      <c r="V98" s="100"/>
      <c r="W98" s="101">
        <v>42</v>
      </c>
      <c r="X98" s="106">
        <v>4</v>
      </c>
      <c r="Y98" s="93">
        <v>-6</v>
      </c>
    </row>
    <row r="99" spans="1:25" ht="16.5" customHeight="1">
      <c r="A99" s="93">
        <v>9</v>
      </c>
      <c r="B99" s="94">
        <v>8</v>
      </c>
      <c r="C99" s="95">
        <v>61</v>
      </c>
      <c r="D99" s="96" t="s">
        <v>510</v>
      </c>
      <c r="E99" s="97" t="s">
        <v>103</v>
      </c>
      <c r="F99" s="98" t="s">
        <v>186</v>
      </c>
      <c r="G99" s="99">
        <v>10</v>
      </c>
      <c r="H99" s="100"/>
      <c r="I99" s="100">
        <v>130</v>
      </c>
      <c r="J99" s="101">
        <v>32</v>
      </c>
      <c r="K99" s="102">
        <v>2</v>
      </c>
      <c r="L99" s="93">
        <v>-9</v>
      </c>
      <c r="M99" s="23"/>
      <c r="N99" s="93">
        <v>7</v>
      </c>
      <c r="O99" s="94">
        <v>8</v>
      </c>
      <c r="P99" s="95">
        <v>61</v>
      </c>
      <c r="Q99" s="103" t="s">
        <v>511</v>
      </c>
      <c r="R99" s="97" t="s">
        <v>7</v>
      </c>
      <c r="S99" s="107" t="s">
        <v>181</v>
      </c>
      <c r="T99" s="105">
        <v>9</v>
      </c>
      <c r="U99" s="100">
        <v>140</v>
      </c>
      <c r="V99" s="100"/>
      <c r="W99" s="101">
        <v>32</v>
      </c>
      <c r="X99" s="106">
        <v>2</v>
      </c>
      <c r="Y99" s="93">
        <v>-7</v>
      </c>
    </row>
    <row r="100" spans="1:25" s="26" customFormat="1" ht="9.75" customHeight="1">
      <c r="A100" s="24"/>
      <c r="B100" s="24"/>
      <c r="C100" s="32"/>
      <c r="D100" s="24"/>
      <c r="E100" s="24"/>
      <c r="F100" s="24"/>
      <c r="G100" s="24"/>
      <c r="H100" s="24"/>
      <c r="I100" s="24"/>
      <c r="J100" s="32"/>
      <c r="K100" s="24"/>
      <c r="L100" s="24"/>
      <c r="M100" s="30"/>
      <c r="N100" s="24"/>
      <c r="O100" s="24"/>
      <c r="P100" s="32"/>
      <c r="Q100" s="24"/>
      <c r="R100" s="24"/>
      <c r="S100" s="24"/>
      <c r="T100" s="24"/>
      <c r="U100" s="24"/>
      <c r="V100" s="24"/>
      <c r="W100" s="32"/>
      <c r="X100" s="24"/>
      <c r="Y100" s="24"/>
    </row>
    <row r="101" spans="1:25" s="26" customFormat="1" ht="15">
      <c r="A101" s="122"/>
      <c r="B101" s="123" t="s">
        <v>53</v>
      </c>
      <c r="C101" s="124"/>
      <c r="D101" s="123"/>
      <c r="E101" s="125">
        <v>25</v>
      </c>
      <c r="F101" s="125"/>
      <c r="G101" s="126"/>
      <c r="H101" s="127" t="s">
        <v>55</v>
      </c>
      <c r="I101" s="127"/>
      <c r="J101" s="128" t="s">
        <v>56</v>
      </c>
      <c r="K101" s="128"/>
      <c r="L101" s="22"/>
      <c r="M101" s="23">
        <v>150</v>
      </c>
      <c r="N101" s="122"/>
      <c r="O101" s="123" t="s">
        <v>53</v>
      </c>
      <c r="P101" s="124"/>
      <c r="Q101" s="123"/>
      <c r="R101" s="125">
        <v>26</v>
      </c>
      <c r="S101" s="125"/>
      <c r="T101" s="126"/>
      <c r="U101" s="127" t="s">
        <v>55</v>
      </c>
      <c r="V101" s="127"/>
      <c r="W101" s="128" t="s">
        <v>58</v>
      </c>
      <c r="X101" s="128"/>
      <c r="Y101" s="22"/>
    </row>
    <row r="102" spans="1:25" s="26" customFormat="1" ht="12.75">
      <c r="A102" s="129"/>
      <c r="B102" s="129"/>
      <c r="C102" s="130"/>
      <c r="D102" s="131"/>
      <c r="E102" s="131"/>
      <c r="F102" s="131"/>
      <c r="G102" s="131"/>
      <c r="H102" s="132" t="s">
        <v>59</v>
      </c>
      <c r="I102" s="132"/>
      <c r="J102" s="128" t="s">
        <v>141</v>
      </c>
      <c r="K102" s="128"/>
      <c r="L102" s="22"/>
      <c r="M102" s="23">
        <v>150</v>
      </c>
      <c r="N102" s="129"/>
      <c r="O102" s="129"/>
      <c r="P102" s="130"/>
      <c r="Q102" s="131"/>
      <c r="R102" s="131"/>
      <c r="S102" s="131"/>
      <c r="T102" s="131"/>
      <c r="U102" s="132" t="s">
        <v>59</v>
      </c>
      <c r="V102" s="132"/>
      <c r="W102" s="128" t="s">
        <v>142</v>
      </c>
      <c r="X102" s="128"/>
      <c r="Y102" s="22"/>
    </row>
    <row r="103" spans="1:25" s="26" customFormat="1" ht="4.5" customHeight="1">
      <c r="A103" s="133"/>
      <c r="B103" s="134"/>
      <c r="C103" s="135"/>
      <c r="D103" s="136"/>
      <c r="E103" s="137"/>
      <c r="F103" s="137"/>
      <c r="G103" s="138"/>
      <c r="H103" s="139"/>
      <c r="I103" s="139"/>
      <c r="J103" s="135"/>
      <c r="K103" s="134"/>
      <c r="L103" s="140"/>
      <c r="M103" s="23"/>
      <c r="N103" s="133"/>
      <c r="O103" s="134"/>
      <c r="P103" s="135"/>
      <c r="Q103" s="136"/>
      <c r="R103" s="137"/>
      <c r="S103" s="137"/>
      <c r="T103" s="138"/>
      <c r="U103" s="139"/>
      <c r="V103" s="139"/>
      <c r="W103" s="141"/>
      <c r="X103" s="139"/>
      <c r="Y103" s="140"/>
    </row>
    <row r="104" spans="1:25" s="26" customFormat="1" ht="12.75" customHeight="1">
      <c r="A104" s="142" t="str">
        <f>$A$4</f>
        <v>2 тур</v>
      </c>
      <c r="B104" s="143"/>
      <c r="C104" s="144"/>
      <c r="D104" s="145"/>
      <c r="E104" s="25" t="s">
        <v>63</v>
      </c>
      <c r="F104" s="146" t="s">
        <v>512</v>
      </c>
      <c r="H104" s="147"/>
      <c r="I104" s="148"/>
      <c r="J104" s="28"/>
      <c r="K104" s="60"/>
      <c r="L104" s="61"/>
      <c r="M104" s="149"/>
      <c r="N104" s="142" t="str">
        <f>$A$4</f>
        <v>2 тур</v>
      </c>
      <c r="O104" s="143"/>
      <c r="P104" s="144"/>
      <c r="Q104" s="145"/>
      <c r="R104" s="25" t="s">
        <v>63</v>
      </c>
      <c r="S104" s="146" t="s">
        <v>513</v>
      </c>
      <c r="U104" s="147"/>
      <c r="V104" s="148"/>
      <c r="W104" s="28"/>
      <c r="X104" s="60"/>
      <c r="Y104" s="61"/>
    </row>
    <row r="105" spans="1:25" s="26" customFormat="1" ht="12.75" customHeight="1">
      <c r="A105" s="150"/>
      <c r="B105" s="143"/>
      <c r="C105" s="144"/>
      <c r="D105" s="145"/>
      <c r="E105" s="27" t="s">
        <v>66</v>
      </c>
      <c r="F105" s="146" t="s">
        <v>98</v>
      </c>
      <c r="H105" s="151"/>
      <c r="I105" s="148"/>
      <c r="J105" s="29"/>
      <c r="K105" s="62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11.1</v>
      </c>
      <c r="L105" s="63"/>
      <c r="M105" s="149"/>
      <c r="N105" s="150"/>
      <c r="O105" s="143"/>
      <c r="P105" s="144"/>
      <c r="Q105" s="145"/>
      <c r="R105" s="27" t="s">
        <v>66</v>
      </c>
      <c r="S105" s="146" t="s">
        <v>514</v>
      </c>
      <c r="U105" s="151"/>
      <c r="V105" s="148"/>
      <c r="W105" s="29"/>
      <c r="X105" s="62">
        <f>IF(S104&amp;S105&amp;S106&amp;S107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12.1</v>
      </c>
      <c r="Y105" s="63"/>
    </row>
    <row r="106" spans="1:25" s="26" customFormat="1" ht="12.75" customHeight="1">
      <c r="A106" s="150"/>
      <c r="B106" s="143"/>
      <c r="C106" s="144"/>
      <c r="D106" s="145"/>
      <c r="E106" s="27" t="s">
        <v>69</v>
      </c>
      <c r="F106" s="146" t="s">
        <v>491</v>
      </c>
      <c r="H106" s="147"/>
      <c r="I106" s="148"/>
      <c r="J106" s="64">
        <f>IF(K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11.1</v>
      </c>
      <c r="K106" s="62" t="str">
        <f>IF(K105="","","+")</f>
        <v>+</v>
      </c>
      <c r="L106" s="65">
        <f>IF(K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7.1</v>
      </c>
      <c r="M106" s="149"/>
      <c r="N106" s="150"/>
      <c r="O106" s="143"/>
      <c r="P106" s="144"/>
      <c r="Q106" s="145"/>
      <c r="R106" s="27" t="s">
        <v>69</v>
      </c>
      <c r="S106" s="146" t="s">
        <v>515</v>
      </c>
      <c r="U106" s="147"/>
      <c r="V106" s="148"/>
      <c r="W106" s="64">
        <f>IF(X105="","",(LEN(O108&amp;O109&amp;O110&amp;O111)-LEN(SUBSTITUTE(O108&amp;O109&amp;O110&amp;O111,"Т","")))*4+(LEN(O108&amp;O109&amp;O110&amp;O111)-LEN(SUBSTITUTE(O108&amp;O109&amp;O110&amp;O111,"К","")))*3+(LEN(O108&amp;O109&amp;O110&amp;O111)-LEN(SUBSTITUTE(O108&amp;O109&amp;O110&amp;O111,"Д","")))*2+(LEN(O108&amp;O109&amp;O110&amp;O111)-LEN(SUBSTITUTE(O108&amp;O109&amp;O110&amp;O111,"В","")))+0.1)</f>
        <v>6.1</v>
      </c>
      <c r="X106" s="62" t="str">
        <f>IF(X105="","","+")</f>
        <v>+</v>
      </c>
      <c r="Y106" s="65">
        <f>IF(X105="","",(LEN(U108&amp;U109&amp;U110&amp;U111)-LEN(SUBSTITUTE(U108&amp;U109&amp;U110&amp;U111,"Т","")))*4+(LEN(U108&amp;U109&amp;U110&amp;U111)-LEN(SUBSTITUTE(U108&amp;U109&amp;U110&amp;U111,"К","")))*3+(LEN(U108&amp;U109&amp;U110&amp;U111)-LEN(SUBSTITUTE(U108&amp;U109&amp;U110&amp;U111,"Д","")))*2+(LEN(U108&amp;U109&amp;U110&amp;U111)-LEN(SUBSTITUTE(U108&amp;U109&amp;U110&amp;U111,"В","")))+0.1)</f>
        <v>8.1</v>
      </c>
    </row>
    <row r="107" spans="1:25" s="26" customFormat="1" ht="12.75" customHeight="1">
      <c r="A107" s="150"/>
      <c r="B107" s="143"/>
      <c r="C107" s="144"/>
      <c r="D107" s="145"/>
      <c r="E107" s="25" t="s">
        <v>72</v>
      </c>
      <c r="F107" s="146" t="s">
        <v>516</v>
      </c>
      <c r="H107" s="147"/>
      <c r="I107" s="148"/>
      <c r="J107" s="29"/>
      <c r="K107" s="62">
        <f>IF(K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11.1</v>
      </c>
      <c r="L107" s="63"/>
      <c r="M107" s="149"/>
      <c r="N107" s="150"/>
      <c r="O107" s="143"/>
      <c r="P107" s="144"/>
      <c r="Q107" s="145"/>
      <c r="R107" s="25" t="s">
        <v>72</v>
      </c>
      <c r="S107" s="146" t="s">
        <v>517</v>
      </c>
      <c r="U107" s="147"/>
      <c r="V107" s="148"/>
      <c r="W107" s="29"/>
      <c r="X107" s="62">
        <f>IF(X105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14.1</v>
      </c>
      <c r="Y107" s="63"/>
    </row>
    <row r="108" spans="1:25" s="26" customFormat="1" ht="12.75" customHeight="1">
      <c r="A108" s="66" t="s">
        <v>63</v>
      </c>
      <c r="B108" s="152" t="s">
        <v>60</v>
      </c>
      <c r="C108" s="144"/>
      <c r="D108" s="145"/>
      <c r="E108" s="153"/>
      <c r="F108" s="153"/>
      <c r="G108" s="25" t="s">
        <v>63</v>
      </c>
      <c r="H108" s="146" t="s">
        <v>518</v>
      </c>
      <c r="J108" s="147"/>
      <c r="K108" s="151"/>
      <c r="L108" s="154"/>
      <c r="M108" s="149"/>
      <c r="N108" s="66" t="s">
        <v>63</v>
      </c>
      <c r="O108" s="156" t="s">
        <v>519</v>
      </c>
      <c r="P108" s="144"/>
      <c r="Q108" s="145"/>
      <c r="R108" s="153"/>
      <c r="S108" s="153"/>
      <c r="T108" s="25" t="s">
        <v>63</v>
      </c>
      <c r="U108" s="146" t="s">
        <v>150</v>
      </c>
      <c r="W108" s="147"/>
      <c r="X108" s="151"/>
      <c r="Y108" s="154"/>
    </row>
    <row r="109" spans="1:25" s="26" customFormat="1" ht="12.75" customHeight="1">
      <c r="A109" s="67" t="s">
        <v>66</v>
      </c>
      <c r="B109" s="152" t="s">
        <v>520</v>
      </c>
      <c r="C109" s="155"/>
      <c r="D109" s="145"/>
      <c r="E109" s="153"/>
      <c r="F109" s="153"/>
      <c r="G109" s="27" t="s">
        <v>66</v>
      </c>
      <c r="H109" s="146" t="s">
        <v>489</v>
      </c>
      <c r="J109" s="147"/>
      <c r="K109" s="151"/>
      <c r="L109" s="154"/>
      <c r="M109" s="149"/>
      <c r="N109" s="67" t="s">
        <v>66</v>
      </c>
      <c r="O109" s="152" t="s">
        <v>521</v>
      </c>
      <c r="P109" s="155"/>
      <c r="Q109" s="145"/>
      <c r="R109" s="153"/>
      <c r="S109" s="153"/>
      <c r="T109" s="27" t="s">
        <v>66</v>
      </c>
      <c r="U109" s="146" t="s">
        <v>522</v>
      </c>
      <c r="W109" s="147"/>
      <c r="X109" s="151"/>
      <c r="Y109" s="154"/>
    </row>
    <row r="110" spans="1:25" s="26" customFormat="1" ht="12.75" customHeight="1">
      <c r="A110" s="67" t="s">
        <v>69</v>
      </c>
      <c r="B110" s="152" t="s">
        <v>523</v>
      </c>
      <c r="C110" s="144"/>
      <c r="D110" s="145"/>
      <c r="E110" s="153"/>
      <c r="F110" s="153"/>
      <c r="G110" s="27" t="s">
        <v>69</v>
      </c>
      <c r="H110" s="146" t="s">
        <v>524</v>
      </c>
      <c r="J110" s="147"/>
      <c r="K110" s="147"/>
      <c r="L110" s="154"/>
      <c r="M110" s="149"/>
      <c r="N110" s="67" t="s">
        <v>69</v>
      </c>
      <c r="O110" s="152" t="s">
        <v>525</v>
      </c>
      <c r="P110" s="144"/>
      <c r="Q110" s="145"/>
      <c r="R110" s="153"/>
      <c r="S110" s="153"/>
      <c r="T110" s="27" t="s">
        <v>69</v>
      </c>
      <c r="U110" s="146" t="s">
        <v>526</v>
      </c>
      <c r="W110" s="147"/>
      <c r="X110" s="147"/>
      <c r="Y110" s="154"/>
    </row>
    <row r="111" spans="1:25" s="26" customFormat="1" ht="12.75" customHeight="1">
      <c r="A111" s="66" t="s">
        <v>72</v>
      </c>
      <c r="B111" s="152" t="s">
        <v>527</v>
      </c>
      <c r="C111" s="155"/>
      <c r="D111" s="145"/>
      <c r="E111" s="153"/>
      <c r="F111" s="153"/>
      <c r="G111" s="25" t="s">
        <v>72</v>
      </c>
      <c r="H111" s="146" t="s">
        <v>383</v>
      </c>
      <c r="J111" s="147"/>
      <c r="K111" s="68" t="s">
        <v>89</v>
      </c>
      <c r="L111" s="154"/>
      <c r="M111" s="149"/>
      <c r="N111" s="66" t="s">
        <v>72</v>
      </c>
      <c r="O111" s="152" t="s">
        <v>528</v>
      </c>
      <c r="P111" s="155"/>
      <c r="Q111" s="145"/>
      <c r="R111" s="153"/>
      <c r="S111" s="153"/>
      <c r="T111" s="25" t="s">
        <v>72</v>
      </c>
      <c r="U111" s="146" t="s">
        <v>529</v>
      </c>
      <c r="W111" s="147"/>
      <c r="X111" s="68" t="s">
        <v>89</v>
      </c>
      <c r="Y111" s="154"/>
    </row>
    <row r="112" spans="1:25" s="26" customFormat="1" ht="12.75" customHeight="1">
      <c r="A112" s="157"/>
      <c r="B112" s="155"/>
      <c r="C112" s="155"/>
      <c r="D112" s="145"/>
      <c r="E112" s="25" t="s">
        <v>63</v>
      </c>
      <c r="F112" s="146" t="s">
        <v>530</v>
      </c>
      <c r="H112" s="147"/>
      <c r="I112" s="158"/>
      <c r="J112" s="69" t="s">
        <v>93</v>
      </c>
      <c r="K112" s="159" t="s">
        <v>531</v>
      </c>
      <c r="L112" s="154"/>
      <c r="M112" s="149"/>
      <c r="N112" s="157"/>
      <c r="O112" s="155"/>
      <c r="P112" s="155"/>
      <c r="Q112" s="145"/>
      <c r="R112" s="25" t="s">
        <v>63</v>
      </c>
      <c r="S112" s="146" t="s">
        <v>532</v>
      </c>
      <c r="U112" s="147"/>
      <c r="V112" s="158"/>
      <c r="W112" s="69" t="s">
        <v>93</v>
      </c>
      <c r="X112" s="159" t="s">
        <v>533</v>
      </c>
      <c r="Y112" s="154"/>
    </row>
    <row r="113" spans="1:25" s="26" customFormat="1" ht="12.75" customHeight="1">
      <c r="A113" s="150"/>
      <c r="B113" s="70" t="s">
        <v>97</v>
      </c>
      <c r="C113" s="144"/>
      <c r="D113" s="145"/>
      <c r="E113" s="27" t="s">
        <v>66</v>
      </c>
      <c r="F113" s="146" t="s">
        <v>534</v>
      </c>
      <c r="H113" s="147"/>
      <c r="I113" s="148"/>
      <c r="J113" s="69" t="s">
        <v>7</v>
      </c>
      <c r="K113" s="160" t="s">
        <v>531</v>
      </c>
      <c r="L113" s="154"/>
      <c r="M113" s="149"/>
      <c r="N113" s="150"/>
      <c r="O113" s="70" t="s">
        <v>97</v>
      </c>
      <c r="P113" s="144"/>
      <c r="Q113" s="145"/>
      <c r="R113" s="27" t="s">
        <v>66</v>
      </c>
      <c r="S113" s="146" t="s">
        <v>198</v>
      </c>
      <c r="U113" s="147"/>
      <c r="V113" s="148"/>
      <c r="W113" s="69" t="s">
        <v>7</v>
      </c>
      <c r="X113" s="160" t="s">
        <v>535</v>
      </c>
      <c r="Y113" s="154"/>
    </row>
    <row r="114" spans="1:25" s="26" customFormat="1" ht="12.75" customHeight="1">
      <c r="A114" s="150"/>
      <c r="B114" s="70" t="s">
        <v>536</v>
      </c>
      <c r="C114" s="144"/>
      <c r="D114" s="145"/>
      <c r="E114" s="27" t="s">
        <v>69</v>
      </c>
      <c r="F114" s="146" t="s">
        <v>537</v>
      </c>
      <c r="H114" s="151"/>
      <c r="I114" s="148"/>
      <c r="J114" s="69" t="s">
        <v>103</v>
      </c>
      <c r="K114" s="160" t="s">
        <v>538</v>
      </c>
      <c r="L114" s="154"/>
      <c r="M114" s="149"/>
      <c r="N114" s="150"/>
      <c r="O114" s="70" t="s">
        <v>539</v>
      </c>
      <c r="P114" s="144"/>
      <c r="Q114" s="145"/>
      <c r="R114" s="27" t="s">
        <v>69</v>
      </c>
      <c r="S114" s="146" t="s">
        <v>73</v>
      </c>
      <c r="U114" s="151"/>
      <c r="V114" s="148"/>
      <c r="W114" s="69" t="s">
        <v>103</v>
      </c>
      <c r="X114" s="160" t="s">
        <v>540</v>
      </c>
      <c r="Y114" s="154"/>
    </row>
    <row r="115" spans="1:25" s="26" customFormat="1" ht="12.75" customHeight="1">
      <c r="A115" s="162"/>
      <c r="B115" s="163"/>
      <c r="C115" s="163"/>
      <c r="D115" s="145"/>
      <c r="E115" s="25" t="s">
        <v>72</v>
      </c>
      <c r="F115" s="146" t="s">
        <v>253</v>
      </c>
      <c r="H115" s="163"/>
      <c r="I115" s="163"/>
      <c r="J115" s="71" t="s">
        <v>109</v>
      </c>
      <c r="K115" s="160" t="s">
        <v>541</v>
      </c>
      <c r="L115" s="164"/>
      <c r="M115" s="165"/>
      <c r="N115" s="162"/>
      <c r="O115" s="163"/>
      <c r="P115" s="163"/>
      <c r="Q115" s="145"/>
      <c r="R115" s="25" t="s">
        <v>72</v>
      </c>
      <c r="S115" s="146" t="s">
        <v>542</v>
      </c>
      <c r="U115" s="163"/>
      <c r="V115" s="163"/>
      <c r="W115" s="71" t="s">
        <v>109</v>
      </c>
      <c r="X115" s="160" t="s">
        <v>540</v>
      </c>
      <c r="Y115" s="164"/>
    </row>
    <row r="116" spans="1:25" ht="4.5" customHeight="1">
      <c r="A116" s="72"/>
      <c r="B116" s="73"/>
      <c r="C116" s="74"/>
      <c r="D116" s="75"/>
      <c r="E116" s="76"/>
      <c r="F116" s="76"/>
      <c r="G116" s="77"/>
      <c r="H116" s="78"/>
      <c r="I116" s="78"/>
      <c r="J116" s="74"/>
      <c r="K116" s="73"/>
      <c r="L116" s="79"/>
      <c r="N116" s="72"/>
      <c r="O116" s="73"/>
      <c r="P116" s="74"/>
      <c r="Q116" s="75"/>
      <c r="R116" s="76"/>
      <c r="S116" s="76"/>
      <c r="T116" s="77"/>
      <c r="U116" s="78"/>
      <c r="V116" s="78"/>
      <c r="W116" s="74"/>
      <c r="X116" s="73"/>
      <c r="Y116" s="79"/>
    </row>
    <row r="117" spans="1:25" ht="12.75" customHeight="1">
      <c r="A117" s="80"/>
      <c r="B117" s="80" t="s">
        <v>111</v>
      </c>
      <c r="C117" s="81"/>
      <c r="D117" s="82" t="s">
        <v>112</v>
      </c>
      <c r="E117" s="82" t="s">
        <v>113</v>
      </c>
      <c r="F117" s="83" t="s">
        <v>114</v>
      </c>
      <c r="G117" s="82" t="s">
        <v>115</v>
      </c>
      <c r="H117" s="84" t="s">
        <v>116</v>
      </c>
      <c r="I117" s="85"/>
      <c r="J117" s="81" t="s">
        <v>117</v>
      </c>
      <c r="K117" s="82" t="s">
        <v>111</v>
      </c>
      <c r="L117" s="80" t="s">
        <v>118</v>
      </c>
      <c r="M117" s="23">
        <v>150</v>
      </c>
      <c r="N117" s="80"/>
      <c r="O117" s="80" t="s">
        <v>111</v>
      </c>
      <c r="P117" s="81"/>
      <c r="Q117" s="82" t="s">
        <v>112</v>
      </c>
      <c r="R117" s="82" t="s">
        <v>113</v>
      </c>
      <c r="S117" s="83" t="s">
        <v>114</v>
      </c>
      <c r="T117" s="82" t="s">
        <v>115</v>
      </c>
      <c r="U117" s="84" t="s">
        <v>116</v>
      </c>
      <c r="V117" s="85"/>
      <c r="W117" s="81" t="s">
        <v>117</v>
      </c>
      <c r="X117" s="82" t="s">
        <v>111</v>
      </c>
      <c r="Y117" s="80" t="s">
        <v>118</v>
      </c>
    </row>
    <row r="118" spans="1:25" ht="12.75">
      <c r="A118" s="86" t="s">
        <v>118</v>
      </c>
      <c r="B118" s="87" t="s">
        <v>119</v>
      </c>
      <c r="C118" s="88" t="s">
        <v>120</v>
      </c>
      <c r="D118" s="89" t="s">
        <v>121</v>
      </c>
      <c r="E118" s="89" t="s">
        <v>122</v>
      </c>
      <c r="F118" s="89"/>
      <c r="G118" s="89"/>
      <c r="H118" s="90" t="s">
        <v>120</v>
      </c>
      <c r="I118" s="90" t="s">
        <v>117</v>
      </c>
      <c r="J118" s="91"/>
      <c r="K118" s="86" t="s">
        <v>119</v>
      </c>
      <c r="L118" s="86"/>
      <c r="M118" s="23">
        <v>150</v>
      </c>
      <c r="N118" s="86" t="s">
        <v>118</v>
      </c>
      <c r="O118" s="86" t="s">
        <v>119</v>
      </c>
      <c r="P118" s="91" t="s">
        <v>120</v>
      </c>
      <c r="Q118" s="92" t="s">
        <v>121</v>
      </c>
      <c r="R118" s="92" t="s">
        <v>122</v>
      </c>
      <c r="S118" s="92"/>
      <c r="T118" s="92"/>
      <c r="U118" s="90" t="s">
        <v>120</v>
      </c>
      <c r="V118" s="90" t="s">
        <v>117</v>
      </c>
      <c r="W118" s="91"/>
      <c r="X118" s="86" t="s">
        <v>119</v>
      </c>
      <c r="Y118" s="86"/>
    </row>
    <row r="119" spans="1:25" ht="16.5" customHeight="1">
      <c r="A119" s="93">
        <v>-1</v>
      </c>
      <c r="B119" s="94">
        <v>5</v>
      </c>
      <c r="C119" s="95">
        <v>22</v>
      </c>
      <c r="D119" s="96" t="s">
        <v>230</v>
      </c>
      <c r="E119" s="97" t="s">
        <v>93</v>
      </c>
      <c r="F119" s="98" t="s">
        <v>124</v>
      </c>
      <c r="G119" s="99">
        <v>8</v>
      </c>
      <c r="H119" s="100"/>
      <c r="I119" s="100">
        <v>50</v>
      </c>
      <c r="J119" s="101">
        <v>42</v>
      </c>
      <c r="K119" s="102">
        <v>5</v>
      </c>
      <c r="L119" s="93">
        <v>1</v>
      </c>
      <c r="M119" s="23"/>
      <c r="N119" s="93">
        <v>4</v>
      </c>
      <c r="O119" s="94">
        <v>8</v>
      </c>
      <c r="P119" s="95">
        <v>22</v>
      </c>
      <c r="Q119" s="103" t="s">
        <v>123</v>
      </c>
      <c r="R119" s="97" t="s">
        <v>93</v>
      </c>
      <c r="S119" s="104" t="s">
        <v>187</v>
      </c>
      <c r="T119" s="105">
        <v>10</v>
      </c>
      <c r="U119" s="100">
        <v>630</v>
      </c>
      <c r="V119" s="100"/>
      <c r="W119" s="101">
        <v>42</v>
      </c>
      <c r="X119" s="106">
        <v>2</v>
      </c>
      <c r="Y119" s="93">
        <v>-4</v>
      </c>
    </row>
    <row r="120" spans="1:25" ht="16.5" customHeight="1">
      <c r="A120" s="93">
        <v>-3</v>
      </c>
      <c r="B120" s="94">
        <v>0</v>
      </c>
      <c r="C120" s="95">
        <v>31</v>
      </c>
      <c r="D120" s="96" t="s">
        <v>475</v>
      </c>
      <c r="E120" s="97" t="s">
        <v>109</v>
      </c>
      <c r="F120" s="98" t="s">
        <v>277</v>
      </c>
      <c r="G120" s="99">
        <v>8</v>
      </c>
      <c r="H120" s="100"/>
      <c r="I120" s="100">
        <v>110</v>
      </c>
      <c r="J120" s="101">
        <v>62</v>
      </c>
      <c r="K120" s="102">
        <v>10</v>
      </c>
      <c r="L120" s="93">
        <v>3</v>
      </c>
      <c r="M120" s="23"/>
      <c r="N120" s="93">
        <v>-13</v>
      </c>
      <c r="O120" s="94">
        <v>0</v>
      </c>
      <c r="P120" s="95">
        <v>31</v>
      </c>
      <c r="Q120" s="96" t="s">
        <v>123</v>
      </c>
      <c r="R120" s="97" t="s">
        <v>7</v>
      </c>
      <c r="S120" s="107" t="s">
        <v>357</v>
      </c>
      <c r="T120" s="105">
        <v>6</v>
      </c>
      <c r="U120" s="100"/>
      <c r="V120" s="100">
        <v>300</v>
      </c>
      <c r="W120" s="101">
        <v>62</v>
      </c>
      <c r="X120" s="106">
        <v>10</v>
      </c>
      <c r="Y120" s="93">
        <v>13</v>
      </c>
    </row>
    <row r="121" spans="1:25" ht="16.5" customHeight="1">
      <c r="A121" s="93">
        <v>-1</v>
      </c>
      <c r="B121" s="94">
        <v>5</v>
      </c>
      <c r="C121" s="108">
        <v>12</v>
      </c>
      <c r="D121" s="96" t="s">
        <v>123</v>
      </c>
      <c r="E121" s="109" t="s">
        <v>93</v>
      </c>
      <c r="F121" s="110" t="s">
        <v>270</v>
      </c>
      <c r="G121" s="111">
        <v>8</v>
      </c>
      <c r="H121" s="112"/>
      <c r="I121" s="112">
        <v>50</v>
      </c>
      <c r="J121" s="113">
        <v>51</v>
      </c>
      <c r="K121" s="114">
        <v>5</v>
      </c>
      <c r="L121" s="115">
        <v>1</v>
      </c>
      <c r="M121" s="31"/>
      <c r="N121" s="115">
        <v>4</v>
      </c>
      <c r="O121" s="116">
        <v>8</v>
      </c>
      <c r="P121" s="95">
        <v>41</v>
      </c>
      <c r="Q121" s="103" t="s">
        <v>123</v>
      </c>
      <c r="R121" s="97" t="s">
        <v>93</v>
      </c>
      <c r="S121" s="107" t="s">
        <v>543</v>
      </c>
      <c r="T121" s="105">
        <v>10</v>
      </c>
      <c r="U121" s="100">
        <v>630</v>
      </c>
      <c r="V121" s="100"/>
      <c r="W121" s="101">
        <v>21</v>
      </c>
      <c r="X121" s="106">
        <v>2</v>
      </c>
      <c r="Y121" s="115">
        <v>-4</v>
      </c>
    </row>
    <row r="122" spans="1:25" ht="16.5" customHeight="1">
      <c r="A122" s="93">
        <v>10</v>
      </c>
      <c r="B122" s="94">
        <v>10</v>
      </c>
      <c r="C122" s="95">
        <v>61</v>
      </c>
      <c r="D122" s="103" t="s">
        <v>180</v>
      </c>
      <c r="E122" s="109" t="s">
        <v>7</v>
      </c>
      <c r="F122" s="109" t="s">
        <v>134</v>
      </c>
      <c r="G122" s="99">
        <v>10</v>
      </c>
      <c r="H122" s="100">
        <v>420</v>
      </c>
      <c r="I122" s="100"/>
      <c r="J122" s="101">
        <v>32</v>
      </c>
      <c r="K122" s="102">
        <v>0</v>
      </c>
      <c r="L122" s="93">
        <v>-10</v>
      </c>
      <c r="M122" s="23"/>
      <c r="N122" s="93">
        <v>-9</v>
      </c>
      <c r="O122" s="94">
        <v>2</v>
      </c>
      <c r="P122" s="95">
        <v>12</v>
      </c>
      <c r="Q122" s="103" t="s">
        <v>510</v>
      </c>
      <c r="R122" s="109" t="s">
        <v>93</v>
      </c>
      <c r="S122" s="121" t="s">
        <v>363</v>
      </c>
      <c r="T122" s="105">
        <v>10</v>
      </c>
      <c r="U122" s="100">
        <v>130</v>
      </c>
      <c r="V122" s="100"/>
      <c r="W122" s="101">
        <v>51</v>
      </c>
      <c r="X122" s="106">
        <v>8</v>
      </c>
      <c r="Y122" s="93">
        <v>9</v>
      </c>
    </row>
    <row r="123" spans="1:25" ht="16.5" customHeight="1">
      <c r="A123" s="93">
        <v>4</v>
      </c>
      <c r="B123" s="94">
        <v>8</v>
      </c>
      <c r="C123" s="95">
        <v>52</v>
      </c>
      <c r="D123" s="96" t="s">
        <v>230</v>
      </c>
      <c r="E123" s="97" t="s">
        <v>7</v>
      </c>
      <c r="F123" s="98" t="s">
        <v>273</v>
      </c>
      <c r="G123" s="99">
        <v>9</v>
      </c>
      <c r="H123" s="100">
        <v>140</v>
      </c>
      <c r="I123" s="100"/>
      <c r="J123" s="101">
        <v>11</v>
      </c>
      <c r="K123" s="102">
        <v>2</v>
      </c>
      <c r="L123" s="93">
        <v>-4</v>
      </c>
      <c r="M123" s="23"/>
      <c r="N123" s="93">
        <v>4</v>
      </c>
      <c r="O123" s="94">
        <v>8</v>
      </c>
      <c r="P123" s="95">
        <v>52</v>
      </c>
      <c r="Q123" s="96" t="s">
        <v>123</v>
      </c>
      <c r="R123" s="97" t="s">
        <v>7</v>
      </c>
      <c r="S123" s="107" t="s">
        <v>357</v>
      </c>
      <c r="T123" s="105">
        <v>10</v>
      </c>
      <c r="U123" s="100">
        <v>630</v>
      </c>
      <c r="V123" s="100"/>
      <c r="W123" s="101">
        <v>11</v>
      </c>
      <c r="X123" s="106">
        <v>2</v>
      </c>
      <c r="Y123" s="93">
        <v>-4</v>
      </c>
    </row>
    <row r="124" spans="1:25" ht="16.5" customHeight="1">
      <c r="A124" s="93">
        <v>-2</v>
      </c>
      <c r="B124" s="94">
        <v>2</v>
      </c>
      <c r="C124" s="95">
        <v>41</v>
      </c>
      <c r="D124" s="96" t="s">
        <v>123</v>
      </c>
      <c r="E124" s="97" t="s">
        <v>93</v>
      </c>
      <c r="F124" s="98" t="s">
        <v>270</v>
      </c>
      <c r="G124" s="99">
        <v>7</v>
      </c>
      <c r="H124" s="100"/>
      <c r="I124" s="100">
        <v>100</v>
      </c>
      <c r="J124" s="101">
        <v>21</v>
      </c>
      <c r="K124" s="102">
        <v>8</v>
      </c>
      <c r="L124" s="93">
        <v>2</v>
      </c>
      <c r="M124" s="23"/>
      <c r="N124" s="93">
        <v>3</v>
      </c>
      <c r="O124" s="94">
        <v>4</v>
      </c>
      <c r="P124" s="95">
        <v>61</v>
      </c>
      <c r="Q124" s="103" t="s">
        <v>123</v>
      </c>
      <c r="R124" s="97" t="s">
        <v>93</v>
      </c>
      <c r="S124" s="104" t="s">
        <v>360</v>
      </c>
      <c r="T124" s="105">
        <v>9</v>
      </c>
      <c r="U124" s="100">
        <v>600</v>
      </c>
      <c r="V124" s="100"/>
      <c r="W124" s="101">
        <v>32</v>
      </c>
      <c r="X124" s="106">
        <v>6</v>
      </c>
      <c r="Y124" s="93">
        <v>-3</v>
      </c>
    </row>
    <row r="125" spans="1:25" s="26" customFormat="1" ht="30" customHeight="1">
      <c r="A125" s="24"/>
      <c r="B125" s="24"/>
      <c r="C125" s="32"/>
      <c r="D125" s="24"/>
      <c r="E125" s="24"/>
      <c r="F125" s="24"/>
      <c r="G125" s="24"/>
      <c r="H125" s="24"/>
      <c r="I125" s="24"/>
      <c r="J125" s="32"/>
      <c r="K125" s="24"/>
      <c r="L125" s="24"/>
      <c r="M125" s="30"/>
      <c r="N125" s="24"/>
      <c r="O125" s="24"/>
      <c r="P125" s="32"/>
      <c r="Q125" s="24"/>
      <c r="R125" s="24"/>
      <c r="S125" s="24"/>
      <c r="T125" s="24"/>
      <c r="U125" s="24"/>
      <c r="V125" s="24"/>
      <c r="W125" s="32"/>
      <c r="X125" s="24"/>
      <c r="Y125" s="24"/>
    </row>
    <row r="126" spans="1:25" s="26" customFormat="1" ht="15">
      <c r="A126" s="122"/>
      <c r="B126" s="123" t="s">
        <v>53</v>
      </c>
      <c r="C126" s="124"/>
      <c r="D126" s="123"/>
      <c r="E126" s="125">
        <v>27</v>
      </c>
      <c r="F126" s="125"/>
      <c r="G126" s="126"/>
      <c r="H126" s="127" t="s">
        <v>55</v>
      </c>
      <c r="I126" s="127"/>
      <c r="J126" s="128" t="s">
        <v>138</v>
      </c>
      <c r="K126" s="128"/>
      <c r="L126" s="22"/>
      <c r="M126" s="23">
        <v>150</v>
      </c>
      <c r="N126" s="122"/>
      <c r="O126" s="123" t="s">
        <v>53</v>
      </c>
      <c r="P126" s="124"/>
      <c r="Q126" s="123"/>
      <c r="R126" s="125">
        <v>28</v>
      </c>
      <c r="S126" s="125"/>
      <c r="T126" s="126"/>
      <c r="U126" s="127" t="s">
        <v>55</v>
      </c>
      <c r="V126" s="127"/>
      <c r="W126" s="128" t="s">
        <v>140</v>
      </c>
      <c r="X126" s="128"/>
      <c r="Y126" s="22"/>
    </row>
    <row r="127" spans="1:25" s="26" customFormat="1" ht="12.75">
      <c r="A127" s="129"/>
      <c r="B127" s="129"/>
      <c r="C127" s="130"/>
      <c r="D127" s="131"/>
      <c r="E127" s="131"/>
      <c r="F127" s="131"/>
      <c r="G127" s="131"/>
      <c r="H127" s="132" t="s">
        <v>59</v>
      </c>
      <c r="I127" s="132"/>
      <c r="J127" s="128" t="s">
        <v>60</v>
      </c>
      <c r="K127" s="128"/>
      <c r="L127" s="22"/>
      <c r="M127" s="23">
        <v>150</v>
      </c>
      <c r="N127" s="129"/>
      <c r="O127" s="129"/>
      <c r="P127" s="130"/>
      <c r="Q127" s="131"/>
      <c r="R127" s="131"/>
      <c r="S127" s="131"/>
      <c r="T127" s="131"/>
      <c r="U127" s="132" t="s">
        <v>59</v>
      </c>
      <c r="V127" s="132"/>
      <c r="W127" s="128" t="s">
        <v>61</v>
      </c>
      <c r="X127" s="128"/>
      <c r="Y127" s="22"/>
    </row>
    <row r="128" spans="1:25" s="26" customFormat="1" ht="4.5" customHeight="1">
      <c r="A128" s="133"/>
      <c r="B128" s="134"/>
      <c r="C128" s="135"/>
      <c r="D128" s="136"/>
      <c r="E128" s="137"/>
      <c r="F128" s="137"/>
      <c r="G128" s="138"/>
      <c r="H128" s="139"/>
      <c r="I128" s="139"/>
      <c r="J128" s="135"/>
      <c r="K128" s="134"/>
      <c r="L128" s="140"/>
      <c r="M128" s="23"/>
      <c r="N128" s="133"/>
      <c r="O128" s="134"/>
      <c r="P128" s="135"/>
      <c r="Q128" s="136"/>
      <c r="R128" s="137"/>
      <c r="S128" s="137"/>
      <c r="T128" s="138"/>
      <c r="U128" s="139"/>
      <c r="V128" s="139"/>
      <c r="W128" s="141"/>
      <c r="X128" s="139"/>
      <c r="Y128" s="140"/>
    </row>
    <row r="129" spans="1:25" s="26" customFormat="1" ht="12.75" customHeight="1">
      <c r="A129" s="142" t="str">
        <f>$A$4</f>
        <v>2 тур</v>
      </c>
      <c r="B129" s="143"/>
      <c r="C129" s="144"/>
      <c r="D129" s="145"/>
      <c r="E129" s="25" t="s">
        <v>63</v>
      </c>
      <c r="F129" s="146" t="s">
        <v>204</v>
      </c>
      <c r="H129" s="147"/>
      <c r="I129" s="148"/>
      <c r="J129" s="28"/>
      <c r="K129" s="60"/>
      <c r="L129" s="61"/>
      <c r="M129" s="149"/>
      <c r="N129" s="142" t="str">
        <f>$A$4</f>
        <v>2 тур</v>
      </c>
      <c r="O129" s="143"/>
      <c r="P129" s="144"/>
      <c r="Q129" s="145"/>
      <c r="R129" s="25" t="s">
        <v>63</v>
      </c>
      <c r="S129" s="146" t="s">
        <v>544</v>
      </c>
      <c r="U129" s="147"/>
      <c r="V129" s="148"/>
      <c r="W129" s="28"/>
      <c r="X129" s="60"/>
      <c r="Y129" s="61"/>
    </row>
    <row r="130" spans="1:25" s="26" customFormat="1" ht="12.75" customHeight="1">
      <c r="A130" s="150"/>
      <c r="B130" s="143"/>
      <c r="C130" s="144"/>
      <c r="D130" s="145"/>
      <c r="E130" s="27" t="s">
        <v>66</v>
      </c>
      <c r="F130" s="146" t="s">
        <v>545</v>
      </c>
      <c r="H130" s="151"/>
      <c r="I130" s="148"/>
      <c r="J130" s="29"/>
      <c r="K130" s="62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13.1</v>
      </c>
      <c r="L130" s="63"/>
      <c r="M130" s="149"/>
      <c r="N130" s="150"/>
      <c r="O130" s="143"/>
      <c r="P130" s="144"/>
      <c r="Q130" s="145"/>
      <c r="R130" s="27" t="s">
        <v>66</v>
      </c>
      <c r="S130" s="146" t="s">
        <v>339</v>
      </c>
      <c r="U130" s="151"/>
      <c r="V130" s="148"/>
      <c r="W130" s="29"/>
      <c r="X130" s="62">
        <f>IF(S129&amp;S130&amp;S131&amp;S132="","",(LEN(S129&amp;S130&amp;S131&amp;S132)-LEN(SUBSTITUTE(S129&amp;S130&amp;S131&amp;S132,"Т","")))*4+(LEN(S129&amp;S130&amp;S131&amp;S132)-LEN(SUBSTITUTE(S129&amp;S130&amp;S131&amp;S132,"К","")))*3+(LEN(S129&amp;S130&amp;S131&amp;S132)-LEN(SUBSTITUTE(S129&amp;S130&amp;S131&amp;S132,"Д","")))*2+(LEN(S129&amp;S130&amp;S131&amp;S132)-LEN(SUBSTITUTE(S129&amp;S130&amp;S131&amp;S132,"В","")))+0.1)</f>
        <v>5.1</v>
      </c>
      <c r="Y130" s="63"/>
    </row>
    <row r="131" spans="1:25" s="26" customFormat="1" ht="12.75" customHeight="1">
      <c r="A131" s="150"/>
      <c r="B131" s="143"/>
      <c r="C131" s="144"/>
      <c r="D131" s="145"/>
      <c r="E131" s="27" t="s">
        <v>69</v>
      </c>
      <c r="F131" s="146" t="s">
        <v>546</v>
      </c>
      <c r="H131" s="147"/>
      <c r="I131" s="148"/>
      <c r="J131" s="64">
        <f>IF(K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5.1</v>
      </c>
      <c r="K131" s="62" t="str">
        <f>IF(K130="","","+")</f>
        <v>+</v>
      </c>
      <c r="L131" s="65">
        <f>IF(K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18.1</v>
      </c>
      <c r="M131" s="149"/>
      <c r="N131" s="150"/>
      <c r="O131" s="143"/>
      <c r="P131" s="144"/>
      <c r="Q131" s="145"/>
      <c r="R131" s="27" t="s">
        <v>69</v>
      </c>
      <c r="S131" s="161" t="s">
        <v>547</v>
      </c>
      <c r="U131" s="147"/>
      <c r="V131" s="148"/>
      <c r="W131" s="64">
        <f>IF(X130="","",(LEN(O133&amp;O134&amp;O135&amp;O136)-LEN(SUBSTITUTE(O133&amp;O134&amp;O135&amp;O136,"Т","")))*4+(LEN(O133&amp;O134&amp;O135&amp;O136)-LEN(SUBSTITUTE(O133&amp;O134&amp;O135&amp;O136,"К","")))*3+(LEN(O133&amp;O134&amp;O135&amp;O136)-LEN(SUBSTITUTE(O133&amp;O134&amp;O135&amp;O136,"Д","")))*2+(LEN(O133&amp;O134&amp;O135&amp;O136)-LEN(SUBSTITUTE(O133&amp;O134&amp;O135&amp;O136,"В","")))+0.1)</f>
        <v>17.1</v>
      </c>
      <c r="X131" s="62" t="str">
        <f>IF(X130="","","+")</f>
        <v>+</v>
      </c>
      <c r="Y131" s="65">
        <f>IF(X130="","",(LEN(U133&amp;U134&amp;U135&amp;U136)-LEN(SUBSTITUTE(U133&amp;U134&amp;U135&amp;U136,"Т","")))*4+(LEN(U133&amp;U134&amp;U135&amp;U136)-LEN(SUBSTITUTE(U133&amp;U134&amp;U135&amp;U136,"К","")))*3+(LEN(U133&amp;U134&amp;U135&amp;U136)-LEN(SUBSTITUTE(U133&amp;U134&amp;U135&amp;U136,"Д","")))*2+(LEN(U133&amp;U134&amp;U135&amp;U136)-LEN(SUBSTITUTE(U133&amp;U134&amp;U135&amp;U136,"В","")))+0.1)</f>
        <v>6.1</v>
      </c>
    </row>
    <row r="132" spans="1:25" s="26" customFormat="1" ht="12.75" customHeight="1">
      <c r="A132" s="150"/>
      <c r="B132" s="143"/>
      <c r="C132" s="144"/>
      <c r="D132" s="145"/>
      <c r="E132" s="25" t="s">
        <v>72</v>
      </c>
      <c r="F132" s="146" t="s">
        <v>171</v>
      </c>
      <c r="H132" s="147"/>
      <c r="I132" s="148"/>
      <c r="J132" s="29"/>
      <c r="K132" s="62">
        <f>IF(K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4.1</v>
      </c>
      <c r="L132" s="63"/>
      <c r="M132" s="149"/>
      <c r="N132" s="150"/>
      <c r="O132" s="143"/>
      <c r="P132" s="144"/>
      <c r="Q132" s="145"/>
      <c r="R132" s="25" t="s">
        <v>72</v>
      </c>
      <c r="S132" s="146" t="s">
        <v>499</v>
      </c>
      <c r="U132" s="147"/>
      <c r="V132" s="148"/>
      <c r="W132" s="29"/>
      <c r="X132" s="62">
        <f>IF(X130="","",(LEN(S137&amp;S138&amp;S139&amp;S140)-LEN(SUBSTITUTE(S137&amp;S138&amp;S139&amp;S140,"Т","")))*4+(LEN(S137&amp;S138&amp;S139&amp;S140)-LEN(SUBSTITUTE(S137&amp;S138&amp;S139&amp;S140,"К","")))*3+(LEN(S137&amp;S138&amp;S139&amp;S140)-LEN(SUBSTITUTE(S137&amp;S138&amp;S139&amp;S140,"Д","")))*2+(LEN(S137&amp;S138&amp;S139&amp;S140)-LEN(SUBSTITUTE(S137&amp;S138&amp;S139&amp;S140,"В","")))+0.1)</f>
        <v>12.1</v>
      </c>
      <c r="Y132" s="63"/>
    </row>
    <row r="133" spans="1:25" s="26" customFormat="1" ht="12.75" customHeight="1">
      <c r="A133" s="66" t="s">
        <v>63</v>
      </c>
      <c r="B133" s="156" t="s">
        <v>548</v>
      </c>
      <c r="C133" s="144"/>
      <c r="D133" s="145"/>
      <c r="E133" s="153"/>
      <c r="F133" s="153"/>
      <c r="G133" s="25" t="s">
        <v>63</v>
      </c>
      <c r="H133" s="146" t="s">
        <v>549</v>
      </c>
      <c r="J133" s="147"/>
      <c r="K133" s="151"/>
      <c r="L133" s="154"/>
      <c r="M133" s="149"/>
      <c r="N133" s="66" t="s">
        <v>63</v>
      </c>
      <c r="O133" s="152" t="s">
        <v>550</v>
      </c>
      <c r="P133" s="144"/>
      <c r="Q133" s="145"/>
      <c r="R133" s="153"/>
      <c r="S133" s="153"/>
      <c r="T133" s="25" t="s">
        <v>63</v>
      </c>
      <c r="U133" s="161" t="s">
        <v>551</v>
      </c>
      <c r="W133" s="147"/>
      <c r="X133" s="151"/>
      <c r="Y133" s="154"/>
    </row>
    <row r="134" spans="1:25" s="26" customFormat="1" ht="12.75" customHeight="1">
      <c r="A134" s="67" t="s">
        <v>66</v>
      </c>
      <c r="B134" s="152" t="s">
        <v>552</v>
      </c>
      <c r="C134" s="155"/>
      <c r="D134" s="145"/>
      <c r="E134" s="153"/>
      <c r="F134" s="153"/>
      <c r="G134" s="27" t="s">
        <v>66</v>
      </c>
      <c r="H134" s="146" t="s">
        <v>342</v>
      </c>
      <c r="J134" s="147"/>
      <c r="K134" s="151"/>
      <c r="L134" s="154"/>
      <c r="M134" s="149"/>
      <c r="N134" s="67" t="s">
        <v>66</v>
      </c>
      <c r="O134" s="156" t="s">
        <v>553</v>
      </c>
      <c r="P134" s="155"/>
      <c r="Q134" s="145"/>
      <c r="R134" s="153"/>
      <c r="S134" s="153"/>
      <c r="T134" s="27" t="s">
        <v>66</v>
      </c>
      <c r="U134" s="146" t="s">
        <v>335</v>
      </c>
      <c r="W134" s="147"/>
      <c r="X134" s="151"/>
      <c r="Y134" s="154"/>
    </row>
    <row r="135" spans="1:25" s="26" customFormat="1" ht="12.75" customHeight="1">
      <c r="A135" s="67" t="s">
        <v>69</v>
      </c>
      <c r="B135" s="152" t="s">
        <v>525</v>
      </c>
      <c r="C135" s="144"/>
      <c r="D135" s="145"/>
      <c r="E135" s="153"/>
      <c r="F135" s="153"/>
      <c r="G135" s="27" t="s">
        <v>69</v>
      </c>
      <c r="H135" s="146" t="s">
        <v>554</v>
      </c>
      <c r="J135" s="147"/>
      <c r="K135" s="147"/>
      <c r="L135" s="154"/>
      <c r="M135" s="149"/>
      <c r="N135" s="67" t="s">
        <v>69</v>
      </c>
      <c r="O135" s="152" t="s">
        <v>555</v>
      </c>
      <c r="P135" s="144"/>
      <c r="Q135" s="145"/>
      <c r="R135" s="153"/>
      <c r="S135" s="153"/>
      <c r="T135" s="27" t="s">
        <v>69</v>
      </c>
      <c r="U135" s="146" t="s">
        <v>419</v>
      </c>
      <c r="W135" s="147"/>
      <c r="X135" s="147"/>
      <c r="Y135" s="154"/>
    </row>
    <row r="136" spans="1:25" s="26" customFormat="1" ht="12.75" customHeight="1">
      <c r="A136" s="66" t="s">
        <v>72</v>
      </c>
      <c r="B136" s="152" t="s">
        <v>556</v>
      </c>
      <c r="C136" s="155"/>
      <c r="D136" s="145"/>
      <c r="E136" s="153"/>
      <c r="F136" s="153"/>
      <c r="G136" s="25" t="s">
        <v>72</v>
      </c>
      <c r="H136" s="146" t="s">
        <v>557</v>
      </c>
      <c r="J136" s="147"/>
      <c r="K136" s="68" t="s">
        <v>89</v>
      </c>
      <c r="L136" s="154"/>
      <c r="M136" s="149"/>
      <c r="N136" s="66" t="s">
        <v>72</v>
      </c>
      <c r="O136" s="152" t="s">
        <v>558</v>
      </c>
      <c r="P136" s="155"/>
      <c r="Q136" s="145"/>
      <c r="R136" s="153"/>
      <c r="S136" s="153"/>
      <c r="T136" s="25" t="s">
        <v>72</v>
      </c>
      <c r="U136" s="146" t="s">
        <v>559</v>
      </c>
      <c r="W136" s="147"/>
      <c r="X136" s="68" t="s">
        <v>89</v>
      </c>
      <c r="Y136" s="154"/>
    </row>
    <row r="137" spans="1:25" s="26" customFormat="1" ht="12.75" customHeight="1">
      <c r="A137" s="157"/>
      <c r="B137" s="155"/>
      <c r="C137" s="155"/>
      <c r="D137" s="145"/>
      <c r="E137" s="25" t="s">
        <v>63</v>
      </c>
      <c r="F137" s="146" t="s">
        <v>560</v>
      </c>
      <c r="H137" s="147"/>
      <c r="I137" s="158"/>
      <c r="J137" s="69" t="s">
        <v>93</v>
      </c>
      <c r="K137" s="159" t="s">
        <v>561</v>
      </c>
      <c r="L137" s="154"/>
      <c r="M137" s="149"/>
      <c r="N137" s="157"/>
      <c r="O137" s="155"/>
      <c r="P137" s="155"/>
      <c r="Q137" s="145"/>
      <c r="R137" s="25" t="s">
        <v>63</v>
      </c>
      <c r="S137" s="146" t="s">
        <v>562</v>
      </c>
      <c r="U137" s="147"/>
      <c r="V137" s="158"/>
      <c r="W137" s="69" t="s">
        <v>93</v>
      </c>
      <c r="X137" s="159" t="s">
        <v>563</v>
      </c>
      <c r="Y137" s="154"/>
    </row>
    <row r="138" spans="1:25" s="26" customFormat="1" ht="12.75" customHeight="1">
      <c r="A138" s="150"/>
      <c r="B138" s="70" t="s">
        <v>97</v>
      </c>
      <c r="C138" s="144"/>
      <c r="D138" s="145"/>
      <c r="E138" s="27" t="s">
        <v>66</v>
      </c>
      <c r="F138" s="146" t="s">
        <v>564</v>
      </c>
      <c r="H138" s="147"/>
      <c r="I138" s="148"/>
      <c r="J138" s="69" t="s">
        <v>7</v>
      </c>
      <c r="K138" s="160" t="s">
        <v>561</v>
      </c>
      <c r="L138" s="154"/>
      <c r="M138" s="149"/>
      <c r="N138" s="150"/>
      <c r="O138" s="70" t="s">
        <v>97</v>
      </c>
      <c r="P138" s="144"/>
      <c r="Q138" s="145"/>
      <c r="R138" s="27" t="s">
        <v>66</v>
      </c>
      <c r="S138" s="146" t="s">
        <v>565</v>
      </c>
      <c r="U138" s="147"/>
      <c r="V138" s="148"/>
      <c r="W138" s="69" t="s">
        <v>7</v>
      </c>
      <c r="X138" s="160" t="s">
        <v>566</v>
      </c>
      <c r="Y138" s="154"/>
    </row>
    <row r="139" spans="1:25" s="26" customFormat="1" ht="12.75" customHeight="1">
      <c r="A139" s="150"/>
      <c r="B139" s="70" t="s">
        <v>567</v>
      </c>
      <c r="C139" s="144"/>
      <c r="D139" s="145"/>
      <c r="E139" s="27" t="s">
        <v>69</v>
      </c>
      <c r="F139" s="146" t="s">
        <v>568</v>
      </c>
      <c r="H139" s="151"/>
      <c r="I139" s="148"/>
      <c r="J139" s="69" t="s">
        <v>103</v>
      </c>
      <c r="K139" s="160" t="s">
        <v>569</v>
      </c>
      <c r="L139" s="154"/>
      <c r="M139" s="149"/>
      <c r="N139" s="150"/>
      <c r="O139" s="70" t="s">
        <v>570</v>
      </c>
      <c r="P139" s="144"/>
      <c r="Q139" s="145"/>
      <c r="R139" s="27" t="s">
        <v>69</v>
      </c>
      <c r="S139" s="146" t="s">
        <v>256</v>
      </c>
      <c r="U139" s="151"/>
      <c r="V139" s="148"/>
      <c r="W139" s="69" t="s">
        <v>103</v>
      </c>
      <c r="X139" s="160" t="s">
        <v>571</v>
      </c>
      <c r="Y139" s="154"/>
    </row>
    <row r="140" spans="1:25" s="26" customFormat="1" ht="12.75" customHeight="1">
      <c r="A140" s="162"/>
      <c r="B140" s="163"/>
      <c r="C140" s="163"/>
      <c r="D140" s="145"/>
      <c r="E140" s="25" t="s">
        <v>72</v>
      </c>
      <c r="F140" s="146" t="s">
        <v>239</v>
      </c>
      <c r="H140" s="163"/>
      <c r="I140" s="163"/>
      <c r="J140" s="71" t="s">
        <v>109</v>
      </c>
      <c r="K140" s="160" t="s">
        <v>569</v>
      </c>
      <c r="L140" s="164"/>
      <c r="M140" s="165"/>
      <c r="N140" s="162"/>
      <c r="O140" s="163"/>
      <c r="P140" s="163"/>
      <c r="Q140" s="145"/>
      <c r="R140" s="25" t="s">
        <v>72</v>
      </c>
      <c r="S140" s="146" t="s">
        <v>572</v>
      </c>
      <c r="U140" s="163"/>
      <c r="V140" s="163"/>
      <c r="W140" s="71" t="s">
        <v>109</v>
      </c>
      <c r="X140" s="160" t="s">
        <v>571</v>
      </c>
      <c r="Y140" s="164"/>
    </row>
    <row r="141" spans="1:25" ht="4.5" customHeight="1">
      <c r="A141" s="72"/>
      <c r="B141" s="73"/>
      <c r="C141" s="74"/>
      <c r="D141" s="75"/>
      <c r="E141" s="76"/>
      <c r="F141" s="76"/>
      <c r="G141" s="77"/>
      <c r="H141" s="78"/>
      <c r="I141" s="78"/>
      <c r="J141" s="74"/>
      <c r="K141" s="73"/>
      <c r="L141" s="79"/>
      <c r="N141" s="72"/>
      <c r="O141" s="73"/>
      <c r="P141" s="74"/>
      <c r="Q141" s="75"/>
      <c r="R141" s="76"/>
      <c r="S141" s="76"/>
      <c r="T141" s="77"/>
      <c r="U141" s="78"/>
      <c r="V141" s="78"/>
      <c r="W141" s="74"/>
      <c r="X141" s="73"/>
      <c r="Y141" s="79"/>
    </row>
    <row r="142" spans="1:25" ht="12.75" customHeight="1">
      <c r="A142" s="80"/>
      <c r="B142" s="80" t="s">
        <v>111</v>
      </c>
      <c r="C142" s="81"/>
      <c r="D142" s="82" t="s">
        <v>112</v>
      </c>
      <c r="E142" s="82" t="s">
        <v>113</v>
      </c>
      <c r="F142" s="83" t="s">
        <v>114</v>
      </c>
      <c r="G142" s="82" t="s">
        <v>115</v>
      </c>
      <c r="H142" s="84" t="s">
        <v>116</v>
      </c>
      <c r="I142" s="85"/>
      <c r="J142" s="81" t="s">
        <v>117</v>
      </c>
      <c r="K142" s="82" t="s">
        <v>111</v>
      </c>
      <c r="L142" s="80" t="s">
        <v>118</v>
      </c>
      <c r="M142" s="23">
        <v>150</v>
      </c>
      <c r="N142" s="80"/>
      <c r="O142" s="80" t="s">
        <v>111</v>
      </c>
      <c r="P142" s="81"/>
      <c r="Q142" s="82" t="s">
        <v>112</v>
      </c>
      <c r="R142" s="82" t="s">
        <v>113</v>
      </c>
      <c r="S142" s="83" t="s">
        <v>114</v>
      </c>
      <c r="T142" s="82" t="s">
        <v>115</v>
      </c>
      <c r="U142" s="84" t="s">
        <v>116</v>
      </c>
      <c r="V142" s="85"/>
      <c r="W142" s="81" t="s">
        <v>117</v>
      </c>
      <c r="X142" s="82" t="s">
        <v>111</v>
      </c>
      <c r="Y142" s="80" t="s">
        <v>118</v>
      </c>
    </row>
    <row r="143" spans="1:25" ht="12.75">
      <c r="A143" s="86" t="s">
        <v>118</v>
      </c>
      <c r="B143" s="87" t="s">
        <v>119</v>
      </c>
      <c r="C143" s="88" t="s">
        <v>120</v>
      </c>
      <c r="D143" s="89" t="s">
        <v>121</v>
      </c>
      <c r="E143" s="89" t="s">
        <v>122</v>
      </c>
      <c r="F143" s="89"/>
      <c r="G143" s="89"/>
      <c r="H143" s="90" t="s">
        <v>120</v>
      </c>
      <c r="I143" s="90" t="s">
        <v>117</v>
      </c>
      <c r="J143" s="91"/>
      <c r="K143" s="86" t="s">
        <v>119</v>
      </c>
      <c r="L143" s="86"/>
      <c r="M143" s="23">
        <v>150</v>
      </c>
      <c r="N143" s="86" t="s">
        <v>118</v>
      </c>
      <c r="O143" s="86" t="s">
        <v>119</v>
      </c>
      <c r="P143" s="91" t="s">
        <v>120</v>
      </c>
      <c r="Q143" s="92" t="s">
        <v>121</v>
      </c>
      <c r="R143" s="92" t="s">
        <v>122</v>
      </c>
      <c r="S143" s="92"/>
      <c r="T143" s="92"/>
      <c r="U143" s="90" t="s">
        <v>120</v>
      </c>
      <c r="V143" s="90" t="s">
        <v>117</v>
      </c>
      <c r="W143" s="91"/>
      <c r="X143" s="86" t="s">
        <v>119</v>
      </c>
      <c r="Y143" s="86"/>
    </row>
    <row r="144" spans="1:25" ht="16.5" customHeight="1">
      <c r="A144" s="93">
        <v>12</v>
      </c>
      <c r="B144" s="94">
        <v>10</v>
      </c>
      <c r="C144" s="95">
        <v>61</v>
      </c>
      <c r="D144" s="96" t="s">
        <v>399</v>
      </c>
      <c r="E144" s="97" t="s">
        <v>93</v>
      </c>
      <c r="F144" s="97" t="s">
        <v>187</v>
      </c>
      <c r="G144" s="99">
        <v>11</v>
      </c>
      <c r="H144" s="100">
        <v>450</v>
      </c>
      <c r="I144" s="100"/>
      <c r="J144" s="101">
        <v>32</v>
      </c>
      <c r="K144" s="102">
        <v>0</v>
      </c>
      <c r="L144" s="93">
        <v>-12</v>
      </c>
      <c r="M144" s="23"/>
      <c r="N144" s="93">
        <v>13</v>
      </c>
      <c r="O144" s="94">
        <v>10</v>
      </c>
      <c r="P144" s="95">
        <v>61</v>
      </c>
      <c r="Q144" s="103" t="s">
        <v>573</v>
      </c>
      <c r="R144" s="97" t="s">
        <v>7</v>
      </c>
      <c r="S144" s="107" t="s">
        <v>124</v>
      </c>
      <c r="T144" s="105">
        <v>9</v>
      </c>
      <c r="U144" s="100">
        <v>730</v>
      </c>
      <c r="V144" s="100"/>
      <c r="W144" s="101">
        <v>32</v>
      </c>
      <c r="X144" s="106">
        <v>0</v>
      </c>
      <c r="Y144" s="93">
        <v>-13</v>
      </c>
    </row>
    <row r="145" spans="1:25" ht="16.5" customHeight="1">
      <c r="A145" s="93">
        <v>-6</v>
      </c>
      <c r="B145" s="94">
        <v>1</v>
      </c>
      <c r="C145" s="95">
        <v>22</v>
      </c>
      <c r="D145" s="96" t="s">
        <v>123</v>
      </c>
      <c r="E145" s="97" t="s">
        <v>109</v>
      </c>
      <c r="F145" s="98" t="s">
        <v>400</v>
      </c>
      <c r="G145" s="99">
        <v>10</v>
      </c>
      <c r="H145" s="100"/>
      <c r="I145" s="100">
        <v>430</v>
      </c>
      <c r="J145" s="101">
        <v>42</v>
      </c>
      <c r="K145" s="102">
        <v>9</v>
      </c>
      <c r="L145" s="93">
        <v>6</v>
      </c>
      <c r="M145" s="23"/>
      <c r="N145" s="93">
        <v>-1</v>
      </c>
      <c r="O145" s="94">
        <v>5</v>
      </c>
      <c r="P145" s="95">
        <v>22</v>
      </c>
      <c r="Q145" s="96" t="s">
        <v>135</v>
      </c>
      <c r="R145" s="97" t="s">
        <v>109</v>
      </c>
      <c r="S145" s="107" t="s">
        <v>361</v>
      </c>
      <c r="T145" s="105">
        <v>8</v>
      </c>
      <c r="U145" s="100"/>
      <c r="V145" s="100">
        <v>110</v>
      </c>
      <c r="W145" s="101">
        <v>42</v>
      </c>
      <c r="X145" s="106">
        <v>5</v>
      </c>
      <c r="Y145" s="93">
        <v>1</v>
      </c>
    </row>
    <row r="146" spans="1:25" ht="16.5" customHeight="1">
      <c r="A146" s="93">
        <v>3</v>
      </c>
      <c r="B146" s="94">
        <v>8</v>
      </c>
      <c r="C146" s="108">
        <v>31</v>
      </c>
      <c r="D146" s="96" t="s">
        <v>511</v>
      </c>
      <c r="E146" s="109" t="s">
        <v>93</v>
      </c>
      <c r="F146" s="109" t="s">
        <v>439</v>
      </c>
      <c r="G146" s="111">
        <v>7</v>
      </c>
      <c r="H146" s="112"/>
      <c r="I146" s="112">
        <v>100</v>
      </c>
      <c r="J146" s="113">
        <v>62</v>
      </c>
      <c r="K146" s="114">
        <v>2</v>
      </c>
      <c r="L146" s="115">
        <v>-3</v>
      </c>
      <c r="M146" s="31"/>
      <c r="N146" s="115">
        <v>-1</v>
      </c>
      <c r="O146" s="116">
        <v>5</v>
      </c>
      <c r="P146" s="95">
        <v>12</v>
      </c>
      <c r="Q146" s="103" t="s">
        <v>574</v>
      </c>
      <c r="R146" s="97" t="s">
        <v>109</v>
      </c>
      <c r="S146" s="104" t="s">
        <v>575</v>
      </c>
      <c r="T146" s="105">
        <v>9</v>
      </c>
      <c r="U146" s="100"/>
      <c r="V146" s="100">
        <v>110</v>
      </c>
      <c r="W146" s="101">
        <v>51</v>
      </c>
      <c r="X146" s="106">
        <v>5</v>
      </c>
      <c r="Y146" s="115">
        <v>1</v>
      </c>
    </row>
    <row r="147" spans="1:25" ht="16.5" customHeight="1">
      <c r="A147" s="93">
        <v>2</v>
      </c>
      <c r="B147" s="94">
        <v>5</v>
      </c>
      <c r="C147" s="95">
        <v>41</v>
      </c>
      <c r="D147" s="103" t="s">
        <v>574</v>
      </c>
      <c r="E147" s="109" t="s">
        <v>109</v>
      </c>
      <c r="F147" s="109" t="s">
        <v>130</v>
      </c>
      <c r="G147" s="99">
        <v>10</v>
      </c>
      <c r="H147" s="100"/>
      <c r="I147" s="100">
        <v>130</v>
      </c>
      <c r="J147" s="101">
        <v>21</v>
      </c>
      <c r="K147" s="102">
        <v>5</v>
      </c>
      <c r="L147" s="93">
        <v>-2</v>
      </c>
      <c r="M147" s="23"/>
      <c r="N147" s="93">
        <v>-2</v>
      </c>
      <c r="O147" s="94">
        <v>1</v>
      </c>
      <c r="P147" s="95">
        <v>31</v>
      </c>
      <c r="Q147" s="103" t="s">
        <v>128</v>
      </c>
      <c r="R147" s="109" t="s">
        <v>109</v>
      </c>
      <c r="S147" s="121" t="s">
        <v>188</v>
      </c>
      <c r="T147" s="105">
        <v>8</v>
      </c>
      <c r="U147" s="100"/>
      <c r="V147" s="100">
        <v>120</v>
      </c>
      <c r="W147" s="101">
        <v>62</v>
      </c>
      <c r="X147" s="106">
        <v>9</v>
      </c>
      <c r="Y147" s="93">
        <v>2</v>
      </c>
    </row>
    <row r="148" spans="1:25" ht="16.5" customHeight="1">
      <c r="A148" s="93">
        <v>2</v>
      </c>
      <c r="B148" s="94">
        <v>5</v>
      </c>
      <c r="C148" s="95">
        <v>52</v>
      </c>
      <c r="D148" s="96" t="s">
        <v>574</v>
      </c>
      <c r="E148" s="97" t="s">
        <v>103</v>
      </c>
      <c r="F148" s="98" t="s">
        <v>181</v>
      </c>
      <c r="G148" s="99">
        <v>10</v>
      </c>
      <c r="H148" s="100"/>
      <c r="I148" s="100">
        <v>130</v>
      </c>
      <c r="J148" s="101">
        <v>11</v>
      </c>
      <c r="K148" s="102">
        <v>5</v>
      </c>
      <c r="L148" s="93">
        <v>-2</v>
      </c>
      <c r="M148" s="23"/>
      <c r="N148" s="93">
        <v>-2</v>
      </c>
      <c r="O148" s="94">
        <v>1</v>
      </c>
      <c r="P148" s="95">
        <v>41</v>
      </c>
      <c r="Q148" s="96" t="s">
        <v>128</v>
      </c>
      <c r="R148" s="97" t="s">
        <v>109</v>
      </c>
      <c r="S148" s="107" t="s">
        <v>576</v>
      </c>
      <c r="T148" s="105">
        <v>8</v>
      </c>
      <c r="U148" s="100"/>
      <c r="V148" s="100">
        <v>120</v>
      </c>
      <c r="W148" s="101">
        <v>21</v>
      </c>
      <c r="X148" s="106">
        <v>9</v>
      </c>
      <c r="Y148" s="93">
        <v>2</v>
      </c>
    </row>
    <row r="149" spans="1:25" ht="16.5" customHeight="1">
      <c r="A149" s="93">
        <v>-6</v>
      </c>
      <c r="B149" s="94">
        <v>1</v>
      </c>
      <c r="C149" s="95">
        <v>12</v>
      </c>
      <c r="D149" s="96" t="s">
        <v>123</v>
      </c>
      <c r="E149" s="97" t="s">
        <v>109</v>
      </c>
      <c r="F149" s="98" t="s">
        <v>273</v>
      </c>
      <c r="G149" s="99">
        <v>10</v>
      </c>
      <c r="H149" s="100"/>
      <c r="I149" s="100">
        <v>430</v>
      </c>
      <c r="J149" s="101">
        <v>51</v>
      </c>
      <c r="K149" s="102">
        <v>9</v>
      </c>
      <c r="L149" s="93">
        <v>6</v>
      </c>
      <c r="M149" s="23"/>
      <c r="N149" s="93">
        <v>3</v>
      </c>
      <c r="O149" s="94">
        <v>8</v>
      </c>
      <c r="P149" s="95">
        <v>52</v>
      </c>
      <c r="Q149" s="103" t="s">
        <v>395</v>
      </c>
      <c r="R149" s="97" t="s">
        <v>109</v>
      </c>
      <c r="S149" s="107" t="s">
        <v>361</v>
      </c>
      <c r="T149" s="105">
        <v>9</v>
      </c>
      <c r="U149" s="100">
        <v>50</v>
      </c>
      <c r="V149" s="100"/>
      <c r="W149" s="101">
        <v>11</v>
      </c>
      <c r="X149" s="106">
        <v>2</v>
      </c>
      <c r="Y149" s="93">
        <v>-3</v>
      </c>
    </row>
    <row r="150" spans="1:25" s="26" customFormat="1" ht="9.75" customHeight="1">
      <c r="A150" s="24"/>
      <c r="B150" s="24"/>
      <c r="C150" s="32"/>
      <c r="D150" s="24"/>
      <c r="E150" s="24"/>
      <c r="F150" s="24"/>
      <c r="G150" s="24"/>
      <c r="H150" s="24"/>
      <c r="I150" s="24"/>
      <c r="J150" s="32"/>
      <c r="K150" s="24"/>
      <c r="L150" s="24"/>
      <c r="M150" s="30"/>
      <c r="N150" s="24"/>
      <c r="O150" s="24"/>
      <c r="P150" s="32"/>
      <c r="Q150" s="24"/>
      <c r="R150" s="24"/>
      <c r="S150" s="24"/>
      <c r="T150" s="24"/>
      <c r="U150" s="24"/>
      <c r="V150" s="24"/>
      <c r="W150" s="32"/>
      <c r="X150" s="24"/>
      <c r="Y150" s="24"/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4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49"/>
  <sheetViews>
    <sheetView showGridLines="0" showZeros="0" zoomScalePageLayoutView="0" workbookViewId="0" topLeftCell="A1">
      <selection activeCell="A1" sqref="A1:IV16384"/>
    </sheetView>
  </sheetViews>
  <sheetFormatPr defaultColWidth="5.00390625" defaultRowHeight="12"/>
  <cols>
    <col min="1" max="1" width="5.75390625" style="24" customWidth="1"/>
    <col min="2" max="2" width="5.25390625" style="24" customWidth="1"/>
    <col min="3" max="3" width="3.625" style="32" bestFit="1" customWidth="1"/>
    <col min="4" max="4" width="6.375" style="24" customWidth="1"/>
    <col min="5" max="5" width="3.25390625" style="24" customWidth="1"/>
    <col min="6" max="6" width="3.875" style="24" customWidth="1"/>
    <col min="7" max="7" width="3.75390625" style="24" customWidth="1"/>
    <col min="8" max="9" width="6.25390625" style="24" customWidth="1"/>
    <col min="10" max="10" width="3.625" style="32" bestFit="1" customWidth="1"/>
    <col min="11" max="11" width="5.125" style="24" customWidth="1"/>
    <col min="12" max="12" width="6.00390625" style="24" bestFit="1" customWidth="1"/>
    <col min="13" max="13" width="0.74609375" style="30" customWidth="1"/>
    <col min="14" max="14" width="5.75390625" style="24" customWidth="1"/>
    <col min="15" max="15" width="5.25390625" style="24" customWidth="1"/>
    <col min="16" max="16" width="3.625" style="32" bestFit="1" customWidth="1"/>
    <col min="17" max="17" width="5.75390625" style="24" customWidth="1"/>
    <col min="18" max="18" width="3.25390625" style="24" customWidth="1"/>
    <col min="19" max="19" width="3.875" style="24" customWidth="1"/>
    <col min="20" max="20" width="3.75390625" style="24" customWidth="1"/>
    <col min="21" max="21" width="7.00390625" style="24" customWidth="1"/>
    <col min="22" max="22" width="5.75390625" style="24" customWidth="1"/>
    <col min="23" max="23" width="3.625" style="32" bestFit="1" customWidth="1"/>
    <col min="24" max="24" width="5.25390625" style="24" customWidth="1"/>
    <col min="25" max="25" width="6.00390625" style="24" bestFit="1" customWidth="1"/>
    <col min="26" max="16384" width="5.00390625" style="24" customWidth="1"/>
  </cols>
  <sheetData>
    <row r="1" spans="1:25" ht="25.5" customHeight="1">
      <c r="A1" s="122"/>
      <c r="B1" s="123" t="s">
        <v>53</v>
      </c>
      <c r="C1" s="124"/>
      <c r="D1" s="123"/>
      <c r="E1" s="125" t="s">
        <v>54</v>
      </c>
      <c r="F1" s="125"/>
      <c r="G1" s="126"/>
      <c r="H1" s="127" t="s">
        <v>55</v>
      </c>
      <c r="I1" s="127"/>
      <c r="J1" s="128" t="s">
        <v>56</v>
      </c>
      <c r="K1" s="128"/>
      <c r="L1" s="22"/>
      <c r="M1" s="23">
        <v>150</v>
      </c>
      <c r="N1" s="122"/>
      <c r="O1" s="123" t="s">
        <v>53</v>
      </c>
      <c r="P1" s="124"/>
      <c r="Q1" s="123"/>
      <c r="R1" s="125" t="s">
        <v>57</v>
      </c>
      <c r="S1" s="125"/>
      <c r="T1" s="126"/>
      <c r="U1" s="127" t="s">
        <v>55</v>
      </c>
      <c r="V1" s="127"/>
      <c r="W1" s="128" t="s">
        <v>58</v>
      </c>
      <c r="X1" s="128"/>
      <c r="Y1" s="22"/>
    </row>
    <row r="2" spans="1:25" ht="12.75">
      <c r="A2" s="129"/>
      <c r="B2" s="129"/>
      <c r="C2" s="130"/>
      <c r="D2" s="131"/>
      <c r="E2" s="131"/>
      <c r="F2" s="131"/>
      <c r="G2" s="131"/>
      <c r="H2" s="132" t="s">
        <v>59</v>
      </c>
      <c r="I2" s="132"/>
      <c r="J2" s="128" t="s">
        <v>60</v>
      </c>
      <c r="K2" s="128"/>
      <c r="L2" s="22"/>
      <c r="M2" s="23">
        <v>150</v>
      </c>
      <c r="N2" s="129"/>
      <c r="O2" s="129"/>
      <c r="P2" s="130"/>
      <c r="Q2" s="131"/>
      <c r="R2" s="131"/>
      <c r="S2" s="131"/>
      <c r="T2" s="131"/>
      <c r="U2" s="132" t="s">
        <v>59</v>
      </c>
      <c r="V2" s="132"/>
      <c r="W2" s="128" t="s">
        <v>61</v>
      </c>
      <c r="X2" s="128"/>
      <c r="Y2" s="22"/>
    </row>
    <row r="3" spans="1:25" ht="4.5" customHeight="1">
      <c r="A3" s="133"/>
      <c r="B3" s="134"/>
      <c r="C3" s="135"/>
      <c r="D3" s="136"/>
      <c r="E3" s="137"/>
      <c r="F3" s="137"/>
      <c r="G3" s="138"/>
      <c r="H3" s="139"/>
      <c r="I3" s="139"/>
      <c r="J3" s="135"/>
      <c r="K3" s="134"/>
      <c r="L3" s="140"/>
      <c r="M3" s="23"/>
      <c r="N3" s="133"/>
      <c r="O3" s="134"/>
      <c r="P3" s="135"/>
      <c r="Q3" s="136"/>
      <c r="R3" s="137"/>
      <c r="S3" s="137"/>
      <c r="T3" s="138"/>
      <c r="U3" s="139"/>
      <c r="V3" s="139"/>
      <c r="W3" s="141"/>
      <c r="X3" s="139"/>
      <c r="Y3" s="140"/>
    </row>
    <row r="4" spans="1:25" s="26" customFormat="1" ht="12.75" customHeight="1">
      <c r="A4" s="142" t="s">
        <v>577</v>
      </c>
      <c r="B4" s="143"/>
      <c r="C4" s="144"/>
      <c r="D4" s="145"/>
      <c r="E4" s="25" t="s">
        <v>63</v>
      </c>
      <c r="F4" s="146" t="s">
        <v>201</v>
      </c>
      <c r="H4" s="147"/>
      <c r="I4" s="148"/>
      <c r="J4" s="28"/>
      <c r="K4" s="60"/>
      <c r="L4" s="61"/>
      <c r="M4" s="149"/>
      <c r="N4" s="142" t="str">
        <f>$A$4</f>
        <v>3 тур</v>
      </c>
      <c r="O4" s="143"/>
      <c r="P4" s="144"/>
      <c r="Q4" s="145"/>
      <c r="R4" s="25" t="s">
        <v>63</v>
      </c>
      <c r="S4" s="146" t="s">
        <v>578</v>
      </c>
      <c r="U4" s="147"/>
      <c r="V4" s="148"/>
      <c r="W4" s="28"/>
      <c r="X4" s="60"/>
      <c r="Y4" s="61"/>
    </row>
    <row r="5" spans="1:25" s="26" customFormat="1" ht="12.75" customHeight="1">
      <c r="A5" s="150"/>
      <c r="B5" s="143"/>
      <c r="C5" s="144"/>
      <c r="D5" s="145"/>
      <c r="E5" s="27" t="s">
        <v>66</v>
      </c>
      <c r="F5" s="146" t="s">
        <v>579</v>
      </c>
      <c r="H5" s="151"/>
      <c r="I5" s="148"/>
      <c r="J5" s="29"/>
      <c r="K5" s="6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20.1</v>
      </c>
      <c r="L5" s="63"/>
      <c r="M5" s="149"/>
      <c r="N5" s="150"/>
      <c r="O5" s="143"/>
      <c r="P5" s="144"/>
      <c r="Q5" s="145"/>
      <c r="R5" s="27" t="s">
        <v>66</v>
      </c>
      <c r="S5" s="146" t="s">
        <v>64</v>
      </c>
      <c r="U5" s="151"/>
      <c r="V5" s="148"/>
      <c r="W5" s="29"/>
      <c r="X5" s="62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9.1</v>
      </c>
      <c r="Y5" s="63"/>
    </row>
    <row r="6" spans="1:25" s="26" customFormat="1" ht="12.75" customHeight="1">
      <c r="A6" s="150"/>
      <c r="B6" s="143"/>
      <c r="C6" s="144"/>
      <c r="D6" s="145"/>
      <c r="E6" s="27" t="s">
        <v>69</v>
      </c>
      <c r="F6" s="146" t="s">
        <v>580</v>
      </c>
      <c r="H6" s="147"/>
      <c r="I6" s="148"/>
      <c r="J6" s="64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62" t="str">
        <f>IF(K5="","","+")</f>
        <v>+</v>
      </c>
      <c r="L6" s="65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5.1</v>
      </c>
      <c r="M6" s="149"/>
      <c r="N6" s="150"/>
      <c r="O6" s="143"/>
      <c r="P6" s="144"/>
      <c r="Q6" s="145"/>
      <c r="R6" s="27" t="s">
        <v>69</v>
      </c>
      <c r="S6" s="146" t="s">
        <v>581</v>
      </c>
      <c r="U6" s="147"/>
      <c r="V6" s="148"/>
      <c r="W6" s="64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11.1</v>
      </c>
      <c r="X6" s="62" t="str">
        <f>IF(X5="","","+")</f>
        <v>+</v>
      </c>
      <c r="Y6" s="65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26" customFormat="1" ht="12.75" customHeight="1">
      <c r="A7" s="150"/>
      <c r="B7" s="143"/>
      <c r="C7" s="144"/>
      <c r="D7" s="145"/>
      <c r="E7" s="25" t="s">
        <v>72</v>
      </c>
      <c r="F7" s="146" t="s">
        <v>582</v>
      </c>
      <c r="H7" s="147"/>
      <c r="I7" s="148"/>
      <c r="J7" s="29"/>
      <c r="K7" s="62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L7" s="63"/>
      <c r="M7" s="149"/>
      <c r="N7" s="150"/>
      <c r="O7" s="143"/>
      <c r="P7" s="144"/>
      <c r="Q7" s="145"/>
      <c r="R7" s="25" t="s">
        <v>72</v>
      </c>
      <c r="S7" s="146" t="s">
        <v>499</v>
      </c>
      <c r="U7" s="147"/>
      <c r="V7" s="148"/>
      <c r="W7" s="29"/>
      <c r="X7" s="62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9.1</v>
      </c>
      <c r="Y7" s="63"/>
    </row>
    <row r="8" spans="1:25" s="26" customFormat="1" ht="12.75" customHeight="1">
      <c r="A8" s="66" t="s">
        <v>63</v>
      </c>
      <c r="B8" s="152" t="s">
        <v>583</v>
      </c>
      <c r="C8" s="144"/>
      <c r="D8" s="145"/>
      <c r="E8" s="153"/>
      <c r="F8" s="153"/>
      <c r="G8" s="25" t="s">
        <v>63</v>
      </c>
      <c r="H8" s="146" t="s">
        <v>584</v>
      </c>
      <c r="J8" s="147"/>
      <c r="K8" s="151"/>
      <c r="L8" s="154"/>
      <c r="M8" s="149"/>
      <c r="N8" s="66" t="s">
        <v>63</v>
      </c>
      <c r="O8" s="152" t="s">
        <v>585</v>
      </c>
      <c r="P8" s="144"/>
      <c r="Q8" s="145"/>
      <c r="R8" s="153"/>
      <c r="S8" s="153"/>
      <c r="T8" s="25" t="s">
        <v>63</v>
      </c>
      <c r="U8" s="146" t="s">
        <v>586</v>
      </c>
      <c r="W8" s="147"/>
      <c r="X8" s="151"/>
      <c r="Y8" s="154"/>
    </row>
    <row r="9" spans="1:25" s="26" customFormat="1" ht="12.75" customHeight="1">
      <c r="A9" s="67" t="s">
        <v>66</v>
      </c>
      <c r="B9" s="152" t="s">
        <v>587</v>
      </c>
      <c r="C9" s="155"/>
      <c r="D9" s="145"/>
      <c r="E9" s="153"/>
      <c r="F9" s="153"/>
      <c r="G9" s="27" t="s">
        <v>66</v>
      </c>
      <c r="H9" s="146" t="s">
        <v>64</v>
      </c>
      <c r="J9" s="147"/>
      <c r="K9" s="151"/>
      <c r="L9" s="154"/>
      <c r="M9" s="149"/>
      <c r="N9" s="67" t="s">
        <v>66</v>
      </c>
      <c r="O9" s="156" t="s">
        <v>444</v>
      </c>
      <c r="P9" s="155"/>
      <c r="Q9" s="145"/>
      <c r="R9" s="153"/>
      <c r="S9" s="153"/>
      <c r="T9" s="27" t="s">
        <v>66</v>
      </c>
      <c r="U9" s="146" t="s">
        <v>588</v>
      </c>
      <c r="W9" s="147"/>
      <c r="X9" s="151"/>
      <c r="Y9" s="154"/>
    </row>
    <row r="10" spans="1:25" s="26" customFormat="1" ht="12.75" customHeight="1">
      <c r="A10" s="67" t="s">
        <v>69</v>
      </c>
      <c r="B10" s="152" t="s">
        <v>64</v>
      </c>
      <c r="C10" s="144"/>
      <c r="D10" s="145"/>
      <c r="E10" s="153"/>
      <c r="F10" s="153"/>
      <c r="G10" s="27" t="s">
        <v>69</v>
      </c>
      <c r="H10" s="146" t="s">
        <v>589</v>
      </c>
      <c r="J10" s="147"/>
      <c r="K10" s="147"/>
      <c r="L10" s="154"/>
      <c r="M10" s="149"/>
      <c r="N10" s="67" t="s">
        <v>69</v>
      </c>
      <c r="O10" s="152" t="s">
        <v>60</v>
      </c>
      <c r="P10" s="144"/>
      <c r="Q10" s="145"/>
      <c r="R10" s="153"/>
      <c r="S10" s="153"/>
      <c r="T10" s="27" t="s">
        <v>69</v>
      </c>
      <c r="U10" s="146" t="s">
        <v>64</v>
      </c>
      <c r="W10" s="147"/>
      <c r="X10" s="147"/>
      <c r="Y10" s="154"/>
    </row>
    <row r="11" spans="1:25" s="26" customFormat="1" ht="12.75" customHeight="1">
      <c r="A11" s="66" t="s">
        <v>72</v>
      </c>
      <c r="B11" s="152" t="s">
        <v>590</v>
      </c>
      <c r="C11" s="155"/>
      <c r="D11" s="145"/>
      <c r="E11" s="153"/>
      <c r="F11" s="153"/>
      <c r="G11" s="25" t="s">
        <v>72</v>
      </c>
      <c r="H11" s="146" t="s">
        <v>591</v>
      </c>
      <c r="J11" s="147"/>
      <c r="K11" s="68" t="s">
        <v>89</v>
      </c>
      <c r="L11" s="154"/>
      <c r="M11" s="149"/>
      <c r="N11" s="66" t="s">
        <v>72</v>
      </c>
      <c r="O11" s="152" t="s">
        <v>592</v>
      </c>
      <c r="P11" s="155"/>
      <c r="Q11" s="145"/>
      <c r="R11" s="153"/>
      <c r="S11" s="153"/>
      <c r="T11" s="25" t="s">
        <v>72</v>
      </c>
      <c r="U11" s="146" t="s">
        <v>484</v>
      </c>
      <c r="W11" s="147"/>
      <c r="X11" s="68" t="s">
        <v>89</v>
      </c>
      <c r="Y11" s="154"/>
    </row>
    <row r="12" spans="1:25" s="26" customFormat="1" ht="12.75" customHeight="1">
      <c r="A12" s="157"/>
      <c r="B12" s="155"/>
      <c r="C12" s="155"/>
      <c r="D12" s="145"/>
      <c r="E12" s="25" t="s">
        <v>63</v>
      </c>
      <c r="F12" s="146" t="s">
        <v>419</v>
      </c>
      <c r="H12" s="147"/>
      <c r="I12" s="158"/>
      <c r="J12" s="69" t="s">
        <v>93</v>
      </c>
      <c r="K12" s="159" t="s">
        <v>593</v>
      </c>
      <c r="L12" s="154"/>
      <c r="M12" s="149"/>
      <c r="N12" s="157"/>
      <c r="O12" s="155"/>
      <c r="P12" s="155"/>
      <c r="Q12" s="145"/>
      <c r="R12" s="25" t="s">
        <v>63</v>
      </c>
      <c r="S12" s="146" t="s">
        <v>594</v>
      </c>
      <c r="U12" s="147"/>
      <c r="V12" s="158"/>
      <c r="W12" s="69" t="s">
        <v>93</v>
      </c>
      <c r="X12" s="159" t="s">
        <v>595</v>
      </c>
      <c r="Y12" s="154"/>
    </row>
    <row r="13" spans="1:25" s="26" customFormat="1" ht="12.75" customHeight="1">
      <c r="A13" s="150"/>
      <c r="B13" s="70" t="s">
        <v>97</v>
      </c>
      <c r="C13" s="144"/>
      <c r="D13" s="145"/>
      <c r="E13" s="27" t="s">
        <v>66</v>
      </c>
      <c r="F13" s="146" t="s">
        <v>596</v>
      </c>
      <c r="H13" s="147"/>
      <c r="I13" s="148"/>
      <c r="J13" s="69" t="s">
        <v>7</v>
      </c>
      <c r="K13" s="160" t="s">
        <v>593</v>
      </c>
      <c r="L13" s="154"/>
      <c r="M13" s="149"/>
      <c r="N13" s="150"/>
      <c r="O13" s="70" t="s">
        <v>97</v>
      </c>
      <c r="P13" s="144"/>
      <c r="Q13" s="145"/>
      <c r="R13" s="27" t="s">
        <v>66</v>
      </c>
      <c r="S13" s="146" t="s">
        <v>597</v>
      </c>
      <c r="U13" s="147"/>
      <c r="V13" s="148"/>
      <c r="W13" s="69" t="s">
        <v>7</v>
      </c>
      <c r="X13" s="160" t="s">
        <v>595</v>
      </c>
      <c r="Y13" s="154"/>
    </row>
    <row r="14" spans="1:25" s="26" customFormat="1" ht="12.75" customHeight="1">
      <c r="A14" s="150"/>
      <c r="B14" s="70" t="s">
        <v>598</v>
      </c>
      <c r="C14" s="144"/>
      <c r="D14" s="145"/>
      <c r="E14" s="27" t="s">
        <v>69</v>
      </c>
      <c r="F14" s="146" t="s">
        <v>544</v>
      </c>
      <c r="H14" s="151"/>
      <c r="I14" s="148"/>
      <c r="J14" s="69" t="s">
        <v>103</v>
      </c>
      <c r="K14" s="160" t="s">
        <v>599</v>
      </c>
      <c r="L14" s="154"/>
      <c r="M14" s="149"/>
      <c r="N14" s="150"/>
      <c r="O14" s="70" t="s">
        <v>600</v>
      </c>
      <c r="P14" s="144"/>
      <c r="Q14" s="145"/>
      <c r="R14" s="27" t="s">
        <v>69</v>
      </c>
      <c r="S14" s="146" t="s">
        <v>601</v>
      </c>
      <c r="U14" s="151"/>
      <c r="V14" s="148"/>
      <c r="W14" s="69" t="s">
        <v>103</v>
      </c>
      <c r="X14" s="160" t="s">
        <v>602</v>
      </c>
      <c r="Y14" s="154"/>
    </row>
    <row r="15" spans="1:25" s="26" customFormat="1" ht="12.75" customHeight="1">
      <c r="A15" s="162"/>
      <c r="B15" s="163"/>
      <c r="C15" s="163"/>
      <c r="D15" s="145"/>
      <c r="E15" s="25" t="s">
        <v>72</v>
      </c>
      <c r="F15" s="146" t="s">
        <v>603</v>
      </c>
      <c r="H15" s="163"/>
      <c r="I15" s="163"/>
      <c r="J15" s="71" t="s">
        <v>109</v>
      </c>
      <c r="K15" s="160" t="s">
        <v>599</v>
      </c>
      <c r="L15" s="164"/>
      <c r="M15" s="165"/>
      <c r="N15" s="162"/>
      <c r="O15" s="163"/>
      <c r="P15" s="163"/>
      <c r="Q15" s="145"/>
      <c r="R15" s="25" t="s">
        <v>72</v>
      </c>
      <c r="S15" s="146" t="s">
        <v>389</v>
      </c>
      <c r="U15" s="163"/>
      <c r="V15" s="163"/>
      <c r="W15" s="71" t="s">
        <v>109</v>
      </c>
      <c r="X15" s="160" t="s">
        <v>602</v>
      </c>
      <c r="Y15" s="164"/>
    </row>
    <row r="16" spans="1:25" ht="4.5" customHeight="1">
      <c r="A16" s="72"/>
      <c r="B16" s="73"/>
      <c r="C16" s="74"/>
      <c r="D16" s="75"/>
      <c r="E16" s="76"/>
      <c r="F16" s="76"/>
      <c r="G16" s="77"/>
      <c r="H16" s="78"/>
      <c r="I16" s="78"/>
      <c r="J16" s="74"/>
      <c r="K16" s="73"/>
      <c r="L16" s="79"/>
      <c r="N16" s="72"/>
      <c r="O16" s="73"/>
      <c r="P16" s="74"/>
      <c r="Q16" s="75"/>
      <c r="R16" s="76"/>
      <c r="S16" s="76"/>
      <c r="T16" s="77"/>
      <c r="U16" s="78"/>
      <c r="V16" s="78"/>
      <c r="W16" s="74"/>
      <c r="X16" s="73"/>
      <c r="Y16" s="79"/>
    </row>
    <row r="17" spans="1:25" ht="12.75" customHeight="1">
      <c r="A17" s="80"/>
      <c r="B17" s="80" t="s">
        <v>111</v>
      </c>
      <c r="C17" s="81"/>
      <c r="D17" s="82" t="s">
        <v>112</v>
      </c>
      <c r="E17" s="82" t="s">
        <v>113</v>
      </c>
      <c r="F17" s="83" t="s">
        <v>114</v>
      </c>
      <c r="G17" s="82" t="s">
        <v>115</v>
      </c>
      <c r="H17" s="84" t="s">
        <v>116</v>
      </c>
      <c r="I17" s="85"/>
      <c r="J17" s="81" t="s">
        <v>117</v>
      </c>
      <c r="K17" s="82" t="s">
        <v>111</v>
      </c>
      <c r="L17" s="80" t="s">
        <v>118</v>
      </c>
      <c r="M17" s="23">
        <v>150</v>
      </c>
      <c r="N17" s="80"/>
      <c r="O17" s="80" t="s">
        <v>111</v>
      </c>
      <c r="P17" s="81"/>
      <c r="Q17" s="82" t="s">
        <v>112</v>
      </c>
      <c r="R17" s="82" t="s">
        <v>113</v>
      </c>
      <c r="S17" s="83" t="s">
        <v>114</v>
      </c>
      <c r="T17" s="82" t="s">
        <v>115</v>
      </c>
      <c r="U17" s="84" t="s">
        <v>116</v>
      </c>
      <c r="V17" s="85"/>
      <c r="W17" s="81" t="s">
        <v>117</v>
      </c>
      <c r="X17" s="82" t="s">
        <v>111</v>
      </c>
      <c r="Y17" s="80" t="s">
        <v>118</v>
      </c>
    </row>
    <row r="18" spans="1:25" ht="12.75">
      <c r="A18" s="86" t="s">
        <v>118</v>
      </c>
      <c r="B18" s="87" t="s">
        <v>119</v>
      </c>
      <c r="C18" s="88" t="s">
        <v>120</v>
      </c>
      <c r="D18" s="89" t="s">
        <v>121</v>
      </c>
      <c r="E18" s="89" t="s">
        <v>122</v>
      </c>
      <c r="F18" s="89"/>
      <c r="G18" s="89"/>
      <c r="H18" s="90" t="s">
        <v>120</v>
      </c>
      <c r="I18" s="90" t="s">
        <v>117</v>
      </c>
      <c r="J18" s="91"/>
      <c r="K18" s="86" t="s">
        <v>119</v>
      </c>
      <c r="L18" s="86"/>
      <c r="M18" s="23">
        <v>150</v>
      </c>
      <c r="N18" s="86" t="s">
        <v>118</v>
      </c>
      <c r="O18" s="86" t="s">
        <v>119</v>
      </c>
      <c r="P18" s="91" t="s">
        <v>120</v>
      </c>
      <c r="Q18" s="92" t="s">
        <v>121</v>
      </c>
      <c r="R18" s="92" t="s">
        <v>122</v>
      </c>
      <c r="S18" s="92"/>
      <c r="T18" s="92"/>
      <c r="U18" s="90" t="s">
        <v>120</v>
      </c>
      <c r="V18" s="90" t="s">
        <v>117</v>
      </c>
      <c r="W18" s="91"/>
      <c r="X18" s="86" t="s">
        <v>119</v>
      </c>
      <c r="Y18" s="86"/>
    </row>
    <row r="19" spans="1:25" ht="16.5" customHeight="1">
      <c r="A19" s="93">
        <v>4</v>
      </c>
      <c r="B19" s="94">
        <v>8</v>
      </c>
      <c r="C19" s="95">
        <v>12</v>
      </c>
      <c r="D19" s="96" t="s">
        <v>604</v>
      </c>
      <c r="E19" s="97" t="s">
        <v>93</v>
      </c>
      <c r="F19" s="98" t="s">
        <v>363</v>
      </c>
      <c r="G19" s="99">
        <v>11</v>
      </c>
      <c r="H19" s="100">
        <v>450</v>
      </c>
      <c r="I19" s="100"/>
      <c r="J19" s="101">
        <v>41</v>
      </c>
      <c r="K19" s="102">
        <v>2</v>
      </c>
      <c r="L19" s="93">
        <v>-4</v>
      </c>
      <c r="M19" s="23"/>
      <c r="N19" s="93">
        <v>1</v>
      </c>
      <c r="O19" s="94">
        <v>5</v>
      </c>
      <c r="P19" s="95">
        <v>12</v>
      </c>
      <c r="Q19" s="103" t="s">
        <v>227</v>
      </c>
      <c r="R19" s="97" t="s">
        <v>103</v>
      </c>
      <c r="S19" s="104" t="s">
        <v>441</v>
      </c>
      <c r="T19" s="105">
        <v>10</v>
      </c>
      <c r="U19" s="100">
        <v>50</v>
      </c>
      <c r="V19" s="100"/>
      <c r="W19" s="101">
        <v>41</v>
      </c>
      <c r="X19" s="106">
        <v>5</v>
      </c>
      <c r="Y19" s="93">
        <v>-1</v>
      </c>
    </row>
    <row r="20" spans="1:25" ht="16.5" customHeight="1">
      <c r="A20" s="93">
        <v>3</v>
      </c>
      <c r="B20" s="94">
        <v>4</v>
      </c>
      <c r="C20" s="95">
        <v>52</v>
      </c>
      <c r="D20" s="96" t="s">
        <v>604</v>
      </c>
      <c r="E20" s="97" t="s">
        <v>7</v>
      </c>
      <c r="F20" s="97" t="s">
        <v>473</v>
      </c>
      <c r="G20" s="99">
        <v>10</v>
      </c>
      <c r="H20" s="100">
        <v>420</v>
      </c>
      <c r="I20" s="100"/>
      <c r="J20" s="101">
        <v>61</v>
      </c>
      <c r="K20" s="102">
        <v>6</v>
      </c>
      <c r="L20" s="93">
        <v>-3</v>
      </c>
      <c r="M20" s="23"/>
      <c r="N20" s="93">
        <v>1</v>
      </c>
      <c r="O20" s="94">
        <v>5</v>
      </c>
      <c r="P20" s="95">
        <v>52</v>
      </c>
      <c r="Q20" s="96" t="s">
        <v>605</v>
      </c>
      <c r="R20" s="97" t="s">
        <v>103</v>
      </c>
      <c r="S20" s="107" t="s">
        <v>271</v>
      </c>
      <c r="T20" s="105">
        <v>11</v>
      </c>
      <c r="U20" s="100">
        <v>50</v>
      </c>
      <c r="V20" s="100"/>
      <c r="W20" s="101">
        <v>61</v>
      </c>
      <c r="X20" s="106">
        <v>5</v>
      </c>
      <c r="Y20" s="93">
        <v>-1</v>
      </c>
    </row>
    <row r="21" spans="1:25" ht="16.5" customHeight="1">
      <c r="A21" s="93">
        <v>-9</v>
      </c>
      <c r="B21" s="94">
        <v>2</v>
      </c>
      <c r="C21" s="108">
        <v>62</v>
      </c>
      <c r="D21" s="96" t="s">
        <v>606</v>
      </c>
      <c r="E21" s="109" t="s">
        <v>93</v>
      </c>
      <c r="F21" s="110" t="s">
        <v>181</v>
      </c>
      <c r="G21" s="111">
        <v>11</v>
      </c>
      <c r="H21" s="112"/>
      <c r="I21" s="112">
        <v>50</v>
      </c>
      <c r="J21" s="113">
        <v>51</v>
      </c>
      <c r="K21" s="114">
        <v>8</v>
      </c>
      <c r="L21" s="115">
        <v>9</v>
      </c>
      <c r="M21" s="31"/>
      <c r="N21" s="115">
        <v>-9</v>
      </c>
      <c r="O21" s="116">
        <v>0</v>
      </c>
      <c r="P21" s="95">
        <v>32</v>
      </c>
      <c r="Q21" s="103" t="s">
        <v>227</v>
      </c>
      <c r="R21" s="97" t="s">
        <v>103</v>
      </c>
      <c r="S21" s="107" t="s">
        <v>398</v>
      </c>
      <c r="T21" s="105">
        <v>11</v>
      </c>
      <c r="U21" s="100"/>
      <c r="V21" s="100">
        <v>400</v>
      </c>
      <c r="W21" s="101">
        <v>23</v>
      </c>
      <c r="X21" s="106">
        <v>10</v>
      </c>
      <c r="Y21" s="115">
        <v>9</v>
      </c>
    </row>
    <row r="22" spans="1:25" ht="16.5" customHeight="1">
      <c r="A22" s="93">
        <v>-9</v>
      </c>
      <c r="B22" s="94">
        <v>0</v>
      </c>
      <c r="C22" s="95">
        <v>32</v>
      </c>
      <c r="D22" s="103" t="s">
        <v>604</v>
      </c>
      <c r="E22" s="109" t="s">
        <v>7</v>
      </c>
      <c r="F22" s="110" t="s">
        <v>576</v>
      </c>
      <c r="G22" s="99">
        <v>8</v>
      </c>
      <c r="H22" s="100"/>
      <c r="I22" s="100">
        <v>100</v>
      </c>
      <c r="J22" s="101">
        <v>23</v>
      </c>
      <c r="K22" s="102">
        <v>10</v>
      </c>
      <c r="L22" s="93">
        <v>9</v>
      </c>
      <c r="M22" s="23"/>
      <c r="N22" s="93">
        <v>-4</v>
      </c>
      <c r="O22" s="94">
        <v>2</v>
      </c>
      <c r="P22" s="95">
        <v>21</v>
      </c>
      <c r="Q22" s="103" t="s">
        <v>574</v>
      </c>
      <c r="R22" s="109" t="s">
        <v>103</v>
      </c>
      <c r="S22" s="121" t="s">
        <v>271</v>
      </c>
      <c r="T22" s="105">
        <v>9</v>
      </c>
      <c r="U22" s="100"/>
      <c r="V22" s="100">
        <v>110</v>
      </c>
      <c r="W22" s="101">
        <v>31</v>
      </c>
      <c r="X22" s="106">
        <v>8</v>
      </c>
      <c r="Y22" s="93">
        <v>4</v>
      </c>
    </row>
    <row r="23" spans="1:25" ht="16.5" customHeight="1">
      <c r="A23" s="93">
        <v>4</v>
      </c>
      <c r="B23" s="94">
        <v>8</v>
      </c>
      <c r="C23" s="95">
        <v>42</v>
      </c>
      <c r="D23" s="96" t="s">
        <v>604</v>
      </c>
      <c r="E23" s="97" t="s">
        <v>7</v>
      </c>
      <c r="F23" s="98" t="s">
        <v>576</v>
      </c>
      <c r="G23" s="99">
        <v>11</v>
      </c>
      <c r="H23" s="100">
        <v>450</v>
      </c>
      <c r="I23" s="100"/>
      <c r="J23" s="101">
        <v>11</v>
      </c>
      <c r="K23" s="102">
        <v>2</v>
      </c>
      <c r="L23" s="93">
        <v>-4</v>
      </c>
      <c r="M23" s="23"/>
      <c r="N23" s="93">
        <v>16</v>
      </c>
      <c r="O23" s="94">
        <v>10</v>
      </c>
      <c r="P23" s="95">
        <v>62</v>
      </c>
      <c r="Q23" s="96" t="s">
        <v>607</v>
      </c>
      <c r="R23" s="97" t="s">
        <v>103</v>
      </c>
      <c r="S23" s="107" t="s">
        <v>271</v>
      </c>
      <c r="T23" s="105">
        <v>5</v>
      </c>
      <c r="U23" s="100">
        <v>1400</v>
      </c>
      <c r="V23" s="100"/>
      <c r="W23" s="101">
        <v>51</v>
      </c>
      <c r="X23" s="106">
        <v>0</v>
      </c>
      <c r="Y23" s="93">
        <v>-16</v>
      </c>
    </row>
    <row r="24" spans="1:25" ht="16.5" customHeight="1">
      <c r="A24" s="93">
        <v>4</v>
      </c>
      <c r="B24" s="94">
        <v>8</v>
      </c>
      <c r="C24" s="95">
        <v>21</v>
      </c>
      <c r="D24" s="96" t="s">
        <v>604</v>
      </c>
      <c r="E24" s="97" t="s">
        <v>93</v>
      </c>
      <c r="F24" s="98" t="s">
        <v>181</v>
      </c>
      <c r="G24" s="99">
        <v>11</v>
      </c>
      <c r="H24" s="100">
        <v>450</v>
      </c>
      <c r="I24" s="100"/>
      <c r="J24" s="101">
        <v>31</v>
      </c>
      <c r="K24" s="102">
        <v>2</v>
      </c>
      <c r="L24" s="93">
        <v>-4</v>
      </c>
      <c r="M24" s="23"/>
      <c r="N24" s="93">
        <v>2</v>
      </c>
      <c r="O24" s="94">
        <v>8</v>
      </c>
      <c r="P24" s="95">
        <v>42</v>
      </c>
      <c r="Q24" s="103" t="s">
        <v>608</v>
      </c>
      <c r="R24" s="97" t="s">
        <v>103</v>
      </c>
      <c r="S24" s="107" t="s">
        <v>271</v>
      </c>
      <c r="T24" s="105">
        <v>11</v>
      </c>
      <c r="U24" s="100">
        <v>100</v>
      </c>
      <c r="V24" s="100"/>
      <c r="W24" s="101">
        <v>11</v>
      </c>
      <c r="X24" s="106">
        <v>2</v>
      </c>
      <c r="Y24" s="93">
        <v>-2</v>
      </c>
    </row>
    <row r="25" spans="1:25" s="26" customFormat="1" ht="30" customHeight="1">
      <c r="A25" s="24"/>
      <c r="B25" s="24"/>
      <c r="C25" s="32"/>
      <c r="D25" s="24"/>
      <c r="E25" s="24"/>
      <c r="F25" s="24"/>
      <c r="G25" s="24"/>
      <c r="H25" s="24"/>
      <c r="I25" s="24"/>
      <c r="J25" s="32"/>
      <c r="K25" s="24"/>
      <c r="L25" s="22"/>
      <c r="M25" s="30"/>
      <c r="N25" s="24"/>
      <c r="O25" s="24"/>
      <c r="P25" s="32"/>
      <c r="Q25" s="24"/>
      <c r="R25" s="24"/>
      <c r="S25" s="24"/>
      <c r="T25" s="24"/>
      <c r="U25" s="24"/>
      <c r="V25" s="24"/>
      <c r="W25" s="32"/>
      <c r="X25" s="24"/>
      <c r="Y25" s="22"/>
    </row>
    <row r="26" spans="1:25" s="26" customFormat="1" ht="15">
      <c r="A26" s="122"/>
      <c r="B26" s="123" t="s">
        <v>53</v>
      </c>
      <c r="C26" s="124"/>
      <c r="D26" s="123"/>
      <c r="E26" s="125" t="s">
        <v>137</v>
      </c>
      <c r="F26" s="125"/>
      <c r="G26" s="126"/>
      <c r="H26" s="127" t="s">
        <v>55</v>
      </c>
      <c r="I26" s="127"/>
      <c r="J26" s="128" t="s">
        <v>138</v>
      </c>
      <c r="K26" s="128"/>
      <c r="L26" s="22"/>
      <c r="M26" s="23">
        <v>150</v>
      </c>
      <c r="N26" s="122"/>
      <c r="O26" s="123" t="s">
        <v>53</v>
      </c>
      <c r="P26" s="124"/>
      <c r="Q26" s="123"/>
      <c r="R26" s="125" t="s">
        <v>139</v>
      </c>
      <c r="S26" s="125"/>
      <c r="T26" s="126"/>
      <c r="U26" s="127" t="s">
        <v>55</v>
      </c>
      <c r="V26" s="127"/>
      <c r="W26" s="128" t="s">
        <v>140</v>
      </c>
      <c r="X26" s="128"/>
      <c r="Y26" s="22"/>
    </row>
    <row r="27" spans="1:25" s="26" customFormat="1" ht="12.75">
      <c r="A27" s="129"/>
      <c r="B27" s="129"/>
      <c r="C27" s="130"/>
      <c r="D27" s="131"/>
      <c r="E27" s="131"/>
      <c r="F27" s="131"/>
      <c r="G27" s="131"/>
      <c r="H27" s="132" t="s">
        <v>59</v>
      </c>
      <c r="I27" s="132"/>
      <c r="J27" s="128" t="s">
        <v>141</v>
      </c>
      <c r="K27" s="128"/>
      <c r="L27" s="22"/>
      <c r="M27" s="23">
        <v>150</v>
      </c>
      <c r="N27" s="129"/>
      <c r="O27" s="129"/>
      <c r="P27" s="130"/>
      <c r="Q27" s="131"/>
      <c r="R27" s="131"/>
      <c r="S27" s="131"/>
      <c r="T27" s="131"/>
      <c r="U27" s="132" t="s">
        <v>59</v>
      </c>
      <c r="V27" s="132"/>
      <c r="W27" s="128" t="s">
        <v>142</v>
      </c>
      <c r="X27" s="128"/>
      <c r="Y27" s="22"/>
    </row>
    <row r="28" spans="1:25" s="26" customFormat="1" ht="4.5" customHeight="1">
      <c r="A28" s="133"/>
      <c r="B28" s="134"/>
      <c r="C28" s="135"/>
      <c r="D28" s="136"/>
      <c r="E28" s="137"/>
      <c r="F28" s="137"/>
      <c r="G28" s="138"/>
      <c r="H28" s="139"/>
      <c r="I28" s="139"/>
      <c r="J28" s="135"/>
      <c r="K28" s="134"/>
      <c r="L28" s="140"/>
      <c r="M28" s="23"/>
      <c r="N28" s="133"/>
      <c r="O28" s="134"/>
      <c r="P28" s="135"/>
      <c r="Q28" s="136"/>
      <c r="R28" s="137"/>
      <c r="S28" s="137"/>
      <c r="T28" s="138"/>
      <c r="U28" s="139"/>
      <c r="V28" s="139"/>
      <c r="W28" s="141"/>
      <c r="X28" s="139"/>
      <c r="Y28" s="140"/>
    </row>
    <row r="29" spans="1:25" s="26" customFormat="1" ht="12.75" customHeight="1">
      <c r="A29" s="142" t="str">
        <f>$A$4</f>
        <v>3 тур</v>
      </c>
      <c r="B29" s="143"/>
      <c r="C29" s="144"/>
      <c r="D29" s="145"/>
      <c r="E29" s="25" t="s">
        <v>63</v>
      </c>
      <c r="F29" s="146" t="s">
        <v>201</v>
      </c>
      <c r="H29" s="147"/>
      <c r="I29" s="148"/>
      <c r="J29" s="28"/>
      <c r="K29" s="60"/>
      <c r="L29" s="61"/>
      <c r="M29" s="149"/>
      <c r="N29" s="142" t="str">
        <f>$A$4</f>
        <v>3 тур</v>
      </c>
      <c r="O29" s="143"/>
      <c r="P29" s="144"/>
      <c r="Q29" s="145"/>
      <c r="R29" s="25" t="s">
        <v>63</v>
      </c>
      <c r="S29" s="161" t="s">
        <v>609</v>
      </c>
      <c r="U29" s="147"/>
      <c r="V29" s="148"/>
      <c r="W29" s="28"/>
      <c r="X29" s="60"/>
      <c r="Y29" s="61"/>
    </row>
    <row r="30" spans="1:25" s="26" customFormat="1" ht="12.75" customHeight="1">
      <c r="A30" s="150"/>
      <c r="B30" s="143"/>
      <c r="C30" s="144"/>
      <c r="D30" s="145"/>
      <c r="E30" s="27" t="s">
        <v>66</v>
      </c>
      <c r="F30" s="146" t="s">
        <v>282</v>
      </c>
      <c r="H30" s="151"/>
      <c r="I30" s="148"/>
      <c r="J30" s="29"/>
      <c r="K30" s="62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8.1</v>
      </c>
      <c r="L30" s="63"/>
      <c r="M30" s="149"/>
      <c r="N30" s="150"/>
      <c r="O30" s="143"/>
      <c r="P30" s="144"/>
      <c r="Q30" s="145"/>
      <c r="R30" s="27" t="s">
        <v>66</v>
      </c>
      <c r="S30" s="146" t="s">
        <v>610</v>
      </c>
      <c r="U30" s="151"/>
      <c r="V30" s="148"/>
      <c r="W30" s="29"/>
      <c r="X30" s="62">
        <f>IF(S29&amp;S30&amp;S31&amp;S32="","",(LEN(S29&amp;S30&amp;S31&amp;S32)-LEN(SUBSTITUTE(S29&amp;S30&amp;S31&amp;S32,"Т","")))*4+(LEN(S29&amp;S30&amp;S31&amp;S32)-LEN(SUBSTITUTE(S29&amp;S30&amp;S31&amp;S32,"К","")))*3+(LEN(S29&amp;S30&amp;S31&amp;S32)-LEN(SUBSTITUTE(S29&amp;S30&amp;S31&amp;S32,"Д","")))*2+(LEN(S29&amp;S30&amp;S31&amp;S32)-LEN(SUBSTITUTE(S29&amp;S30&amp;S31&amp;S32,"В","")))+0.1)</f>
        <v>13.1</v>
      </c>
      <c r="Y30" s="63"/>
    </row>
    <row r="31" spans="1:25" s="26" customFormat="1" ht="12.75" customHeight="1">
      <c r="A31" s="150"/>
      <c r="B31" s="143"/>
      <c r="C31" s="144"/>
      <c r="D31" s="145"/>
      <c r="E31" s="27" t="s">
        <v>69</v>
      </c>
      <c r="F31" s="146" t="s">
        <v>611</v>
      </c>
      <c r="H31" s="147"/>
      <c r="I31" s="148"/>
      <c r="J31" s="64">
        <f>IF(K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14.1</v>
      </c>
      <c r="K31" s="62" t="str">
        <f>IF(K30="","","+")</f>
        <v>+</v>
      </c>
      <c r="L31" s="65">
        <f>IF(K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12.1</v>
      </c>
      <c r="M31" s="149"/>
      <c r="N31" s="150"/>
      <c r="O31" s="143"/>
      <c r="P31" s="144"/>
      <c r="Q31" s="145"/>
      <c r="R31" s="27" t="s">
        <v>69</v>
      </c>
      <c r="S31" s="146" t="s">
        <v>612</v>
      </c>
      <c r="U31" s="147"/>
      <c r="V31" s="148"/>
      <c r="W31" s="64">
        <f>IF(X30="","",(LEN(O33&amp;O34&amp;O35&amp;O36)-LEN(SUBSTITUTE(O33&amp;O34&amp;O35&amp;O36,"Т","")))*4+(LEN(O33&amp;O34&amp;O35&amp;O36)-LEN(SUBSTITUTE(O33&amp;O34&amp;O35&amp;O36,"К","")))*3+(LEN(O33&amp;O34&amp;O35&amp;O36)-LEN(SUBSTITUTE(O33&amp;O34&amp;O35&amp;O36,"Д","")))*2+(LEN(O33&amp;O34&amp;O35&amp;O36)-LEN(SUBSTITUTE(O33&amp;O34&amp;O35&amp;O36,"В","")))+0.1)</f>
        <v>8.1</v>
      </c>
      <c r="X31" s="62" t="str">
        <f>IF(X30="","","+")</f>
        <v>+</v>
      </c>
      <c r="Y31" s="65">
        <f>IF(X30="","",(LEN(U33&amp;U34&amp;U35&amp;U36)-LEN(SUBSTITUTE(U33&amp;U34&amp;U35&amp;U36,"Т","")))*4+(LEN(U33&amp;U34&amp;U35&amp;U36)-LEN(SUBSTITUTE(U33&amp;U34&amp;U35&amp;U36,"К","")))*3+(LEN(U33&amp;U34&amp;U35&amp;U36)-LEN(SUBSTITUTE(U33&amp;U34&amp;U35&amp;U36,"Д","")))*2+(LEN(U33&amp;U34&amp;U35&amp;U36)-LEN(SUBSTITUTE(U33&amp;U34&amp;U35&amp;U36,"В","")))+0.1)</f>
        <v>5.1</v>
      </c>
    </row>
    <row r="32" spans="1:25" s="26" customFormat="1" ht="12.75" customHeight="1">
      <c r="A32" s="150"/>
      <c r="B32" s="143"/>
      <c r="C32" s="144"/>
      <c r="D32" s="145"/>
      <c r="E32" s="25" t="s">
        <v>72</v>
      </c>
      <c r="F32" s="146" t="s">
        <v>613</v>
      </c>
      <c r="H32" s="147"/>
      <c r="I32" s="148"/>
      <c r="J32" s="29"/>
      <c r="K32" s="62">
        <f>IF(K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6.1</v>
      </c>
      <c r="L32" s="63"/>
      <c r="M32" s="149"/>
      <c r="N32" s="150"/>
      <c r="O32" s="143"/>
      <c r="P32" s="144"/>
      <c r="Q32" s="145"/>
      <c r="R32" s="25" t="s">
        <v>72</v>
      </c>
      <c r="S32" s="146" t="s">
        <v>614</v>
      </c>
      <c r="U32" s="147"/>
      <c r="V32" s="148"/>
      <c r="W32" s="29"/>
      <c r="X32" s="62">
        <f>IF(X30="","",(LEN(S37&amp;S38&amp;S39&amp;S40)-LEN(SUBSTITUTE(S37&amp;S38&amp;S39&amp;S40,"Т","")))*4+(LEN(S37&amp;S38&amp;S39&amp;S40)-LEN(SUBSTITUTE(S37&amp;S38&amp;S39&amp;S40,"К","")))*3+(LEN(S37&amp;S38&amp;S39&amp;S40)-LEN(SUBSTITUTE(S37&amp;S38&amp;S39&amp;S40,"Д","")))*2+(LEN(S37&amp;S38&amp;S39&amp;S40)-LEN(SUBSTITUTE(S37&amp;S38&amp;S39&amp;S40,"В","")))+0.1)</f>
        <v>14.1</v>
      </c>
      <c r="Y32" s="63"/>
    </row>
    <row r="33" spans="1:25" s="26" customFormat="1" ht="12.75" customHeight="1">
      <c r="A33" s="66" t="s">
        <v>63</v>
      </c>
      <c r="B33" s="156" t="s">
        <v>615</v>
      </c>
      <c r="C33" s="144"/>
      <c r="D33" s="145"/>
      <c r="E33" s="153"/>
      <c r="F33" s="153"/>
      <c r="G33" s="25" t="s">
        <v>63</v>
      </c>
      <c r="H33" s="146" t="s">
        <v>616</v>
      </c>
      <c r="J33" s="147"/>
      <c r="K33" s="151"/>
      <c r="L33" s="154"/>
      <c r="M33" s="149"/>
      <c r="N33" s="66" t="s">
        <v>63</v>
      </c>
      <c r="O33" s="152" t="s">
        <v>491</v>
      </c>
      <c r="P33" s="144"/>
      <c r="Q33" s="145"/>
      <c r="R33" s="153"/>
      <c r="S33" s="153"/>
      <c r="T33" s="25" t="s">
        <v>63</v>
      </c>
      <c r="U33" s="146" t="s">
        <v>617</v>
      </c>
      <c r="W33" s="147"/>
      <c r="X33" s="151"/>
      <c r="Y33" s="154"/>
    </row>
    <row r="34" spans="1:25" s="26" customFormat="1" ht="12.75" customHeight="1">
      <c r="A34" s="67" t="s">
        <v>66</v>
      </c>
      <c r="B34" s="152" t="s">
        <v>246</v>
      </c>
      <c r="C34" s="155"/>
      <c r="D34" s="145"/>
      <c r="E34" s="153"/>
      <c r="F34" s="153"/>
      <c r="G34" s="27" t="s">
        <v>66</v>
      </c>
      <c r="H34" s="146" t="s">
        <v>618</v>
      </c>
      <c r="J34" s="147"/>
      <c r="K34" s="151"/>
      <c r="L34" s="154"/>
      <c r="M34" s="149"/>
      <c r="N34" s="67" t="s">
        <v>66</v>
      </c>
      <c r="O34" s="152" t="s">
        <v>619</v>
      </c>
      <c r="P34" s="155"/>
      <c r="Q34" s="145"/>
      <c r="R34" s="153"/>
      <c r="S34" s="153"/>
      <c r="T34" s="27" t="s">
        <v>66</v>
      </c>
      <c r="U34" s="146" t="s">
        <v>173</v>
      </c>
      <c r="W34" s="147"/>
      <c r="X34" s="151"/>
      <c r="Y34" s="154"/>
    </row>
    <row r="35" spans="1:25" s="26" customFormat="1" ht="12.75" customHeight="1">
      <c r="A35" s="67" t="s">
        <v>69</v>
      </c>
      <c r="B35" s="152" t="s">
        <v>620</v>
      </c>
      <c r="C35" s="144"/>
      <c r="D35" s="145"/>
      <c r="E35" s="153"/>
      <c r="F35" s="153"/>
      <c r="G35" s="27" t="s">
        <v>69</v>
      </c>
      <c r="H35" s="146" t="s">
        <v>458</v>
      </c>
      <c r="J35" s="147"/>
      <c r="K35" s="147"/>
      <c r="L35" s="154"/>
      <c r="M35" s="149"/>
      <c r="N35" s="67" t="s">
        <v>69</v>
      </c>
      <c r="O35" s="156" t="s">
        <v>411</v>
      </c>
      <c r="P35" s="144"/>
      <c r="Q35" s="145"/>
      <c r="R35" s="153"/>
      <c r="S35" s="153"/>
      <c r="T35" s="27" t="s">
        <v>69</v>
      </c>
      <c r="U35" s="146" t="s">
        <v>621</v>
      </c>
      <c r="W35" s="147"/>
      <c r="X35" s="147"/>
      <c r="Y35" s="154"/>
    </row>
    <row r="36" spans="1:25" s="26" customFormat="1" ht="12.75" customHeight="1">
      <c r="A36" s="66" t="s">
        <v>72</v>
      </c>
      <c r="B36" s="152" t="s">
        <v>371</v>
      </c>
      <c r="C36" s="155"/>
      <c r="D36" s="145"/>
      <c r="E36" s="153"/>
      <c r="F36" s="153"/>
      <c r="G36" s="25" t="s">
        <v>72</v>
      </c>
      <c r="H36" s="146" t="s">
        <v>342</v>
      </c>
      <c r="J36" s="147"/>
      <c r="K36" s="68" t="s">
        <v>89</v>
      </c>
      <c r="L36" s="154"/>
      <c r="M36" s="149"/>
      <c r="N36" s="66" t="s">
        <v>72</v>
      </c>
      <c r="O36" s="156" t="s">
        <v>622</v>
      </c>
      <c r="P36" s="155"/>
      <c r="Q36" s="145"/>
      <c r="R36" s="153"/>
      <c r="S36" s="153"/>
      <c r="T36" s="25" t="s">
        <v>72</v>
      </c>
      <c r="U36" s="146" t="s">
        <v>623</v>
      </c>
      <c r="W36" s="147"/>
      <c r="X36" s="68" t="s">
        <v>89</v>
      </c>
      <c r="Y36" s="154"/>
    </row>
    <row r="37" spans="1:25" s="26" customFormat="1" ht="12.75" customHeight="1">
      <c r="A37" s="157"/>
      <c r="B37" s="155"/>
      <c r="C37" s="155"/>
      <c r="D37" s="145"/>
      <c r="E37" s="25" t="s">
        <v>63</v>
      </c>
      <c r="F37" s="146" t="s">
        <v>624</v>
      </c>
      <c r="H37" s="147"/>
      <c r="I37" s="158"/>
      <c r="J37" s="69" t="s">
        <v>93</v>
      </c>
      <c r="K37" s="159" t="s">
        <v>625</v>
      </c>
      <c r="L37" s="154"/>
      <c r="M37" s="149"/>
      <c r="N37" s="157"/>
      <c r="O37" s="155"/>
      <c r="P37" s="155"/>
      <c r="Q37" s="145"/>
      <c r="R37" s="25" t="s">
        <v>63</v>
      </c>
      <c r="S37" s="146" t="s">
        <v>626</v>
      </c>
      <c r="U37" s="147"/>
      <c r="V37" s="158"/>
      <c r="W37" s="69" t="s">
        <v>93</v>
      </c>
      <c r="X37" s="159" t="s">
        <v>627</v>
      </c>
      <c r="Y37" s="154"/>
    </row>
    <row r="38" spans="1:25" s="26" customFormat="1" ht="12.75" customHeight="1">
      <c r="A38" s="150"/>
      <c r="B38" s="70" t="s">
        <v>97</v>
      </c>
      <c r="C38" s="144"/>
      <c r="D38" s="145"/>
      <c r="E38" s="27" t="s">
        <v>66</v>
      </c>
      <c r="F38" s="146" t="s">
        <v>628</v>
      </c>
      <c r="H38" s="147"/>
      <c r="I38" s="148"/>
      <c r="J38" s="69" t="s">
        <v>7</v>
      </c>
      <c r="K38" s="160" t="s">
        <v>625</v>
      </c>
      <c r="L38" s="154"/>
      <c r="M38" s="149"/>
      <c r="N38" s="150"/>
      <c r="O38" s="70" t="s">
        <v>97</v>
      </c>
      <c r="P38" s="144"/>
      <c r="Q38" s="145"/>
      <c r="R38" s="27" t="s">
        <v>66</v>
      </c>
      <c r="S38" s="146" t="s">
        <v>629</v>
      </c>
      <c r="U38" s="147"/>
      <c r="V38" s="148"/>
      <c r="W38" s="69" t="s">
        <v>7</v>
      </c>
      <c r="X38" s="160" t="s">
        <v>627</v>
      </c>
      <c r="Y38" s="154"/>
    </row>
    <row r="39" spans="1:25" s="26" customFormat="1" ht="12.75" customHeight="1">
      <c r="A39" s="150"/>
      <c r="B39" s="70" t="s">
        <v>630</v>
      </c>
      <c r="C39" s="144"/>
      <c r="D39" s="145"/>
      <c r="E39" s="27" t="s">
        <v>69</v>
      </c>
      <c r="F39" s="146" t="s">
        <v>86</v>
      </c>
      <c r="H39" s="151"/>
      <c r="I39" s="148"/>
      <c r="J39" s="69" t="s">
        <v>103</v>
      </c>
      <c r="K39" s="160" t="s">
        <v>631</v>
      </c>
      <c r="L39" s="154"/>
      <c r="M39" s="149"/>
      <c r="N39" s="150"/>
      <c r="O39" s="70" t="s">
        <v>632</v>
      </c>
      <c r="P39" s="144"/>
      <c r="Q39" s="145"/>
      <c r="R39" s="27" t="s">
        <v>69</v>
      </c>
      <c r="S39" s="146" t="s">
        <v>633</v>
      </c>
      <c r="U39" s="151"/>
      <c r="V39" s="148"/>
      <c r="W39" s="69" t="s">
        <v>103</v>
      </c>
      <c r="X39" s="160" t="s">
        <v>634</v>
      </c>
      <c r="Y39" s="154"/>
    </row>
    <row r="40" spans="1:25" s="26" customFormat="1" ht="12.75" customHeight="1">
      <c r="A40" s="162"/>
      <c r="B40" s="163"/>
      <c r="C40" s="163"/>
      <c r="D40" s="145"/>
      <c r="E40" s="25" t="s">
        <v>72</v>
      </c>
      <c r="F40" s="146" t="s">
        <v>635</v>
      </c>
      <c r="H40" s="163"/>
      <c r="I40" s="163"/>
      <c r="J40" s="71" t="s">
        <v>109</v>
      </c>
      <c r="K40" s="160" t="s">
        <v>631</v>
      </c>
      <c r="L40" s="164"/>
      <c r="M40" s="165"/>
      <c r="N40" s="162"/>
      <c r="O40" s="163"/>
      <c r="P40" s="163"/>
      <c r="Q40" s="145"/>
      <c r="R40" s="25" t="s">
        <v>72</v>
      </c>
      <c r="S40" s="146" t="s">
        <v>91</v>
      </c>
      <c r="U40" s="163"/>
      <c r="V40" s="163"/>
      <c r="W40" s="71" t="s">
        <v>109</v>
      </c>
      <c r="X40" s="160" t="s">
        <v>634</v>
      </c>
      <c r="Y40" s="164"/>
    </row>
    <row r="41" spans="1:25" ht="4.5" customHeight="1">
      <c r="A41" s="72"/>
      <c r="B41" s="73"/>
      <c r="C41" s="74"/>
      <c r="D41" s="75"/>
      <c r="E41" s="76"/>
      <c r="F41" s="76"/>
      <c r="G41" s="77"/>
      <c r="H41" s="78"/>
      <c r="I41" s="78"/>
      <c r="J41" s="74"/>
      <c r="K41" s="73"/>
      <c r="L41" s="79"/>
      <c r="N41" s="72"/>
      <c r="O41" s="73"/>
      <c r="P41" s="74"/>
      <c r="Q41" s="75"/>
      <c r="R41" s="76"/>
      <c r="S41" s="76"/>
      <c r="T41" s="77"/>
      <c r="U41" s="78"/>
      <c r="V41" s="78"/>
      <c r="W41" s="74"/>
      <c r="X41" s="73"/>
      <c r="Y41" s="79"/>
    </row>
    <row r="42" spans="1:25" ht="12.75" customHeight="1">
      <c r="A42" s="80"/>
      <c r="B42" s="80" t="s">
        <v>111</v>
      </c>
      <c r="C42" s="81"/>
      <c r="D42" s="82" t="s">
        <v>112</v>
      </c>
      <c r="E42" s="82" t="s">
        <v>113</v>
      </c>
      <c r="F42" s="83" t="s">
        <v>114</v>
      </c>
      <c r="G42" s="82" t="s">
        <v>115</v>
      </c>
      <c r="H42" s="84" t="s">
        <v>116</v>
      </c>
      <c r="I42" s="85"/>
      <c r="J42" s="81" t="s">
        <v>117</v>
      </c>
      <c r="K42" s="82" t="s">
        <v>111</v>
      </c>
      <c r="L42" s="80" t="s">
        <v>118</v>
      </c>
      <c r="M42" s="23">
        <v>150</v>
      </c>
      <c r="N42" s="80"/>
      <c r="O42" s="80" t="s">
        <v>111</v>
      </c>
      <c r="P42" s="81"/>
      <c r="Q42" s="82" t="s">
        <v>112</v>
      </c>
      <c r="R42" s="82" t="s">
        <v>113</v>
      </c>
      <c r="S42" s="83" t="s">
        <v>114</v>
      </c>
      <c r="T42" s="82" t="s">
        <v>115</v>
      </c>
      <c r="U42" s="84" t="s">
        <v>116</v>
      </c>
      <c r="V42" s="85"/>
      <c r="W42" s="81" t="s">
        <v>117</v>
      </c>
      <c r="X42" s="82" t="s">
        <v>111</v>
      </c>
      <c r="Y42" s="80" t="s">
        <v>118</v>
      </c>
    </row>
    <row r="43" spans="1:25" ht="12.75">
      <c r="A43" s="86" t="s">
        <v>118</v>
      </c>
      <c r="B43" s="87" t="s">
        <v>119</v>
      </c>
      <c r="C43" s="88" t="s">
        <v>120</v>
      </c>
      <c r="D43" s="89" t="s">
        <v>121</v>
      </c>
      <c r="E43" s="89" t="s">
        <v>122</v>
      </c>
      <c r="F43" s="89"/>
      <c r="G43" s="89"/>
      <c r="H43" s="90" t="s">
        <v>120</v>
      </c>
      <c r="I43" s="90" t="s">
        <v>117</v>
      </c>
      <c r="J43" s="91"/>
      <c r="K43" s="86" t="s">
        <v>119</v>
      </c>
      <c r="L43" s="86"/>
      <c r="M43" s="23">
        <v>150</v>
      </c>
      <c r="N43" s="86" t="s">
        <v>118</v>
      </c>
      <c r="O43" s="86" t="s">
        <v>119</v>
      </c>
      <c r="P43" s="91" t="s">
        <v>120</v>
      </c>
      <c r="Q43" s="92" t="s">
        <v>121</v>
      </c>
      <c r="R43" s="92" t="s">
        <v>122</v>
      </c>
      <c r="S43" s="92"/>
      <c r="T43" s="92"/>
      <c r="U43" s="90" t="s">
        <v>120</v>
      </c>
      <c r="V43" s="90" t="s">
        <v>117</v>
      </c>
      <c r="W43" s="91"/>
      <c r="X43" s="86" t="s">
        <v>119</v>
      </c>
      <c r="Y43" s="86"/>
    </row>
    <row r="44" spans="1:25" ht="16.5" customHeight="1">
      <c r="A44" s="93">
        <v>11</v>
      </c>
      <c r="B44" s="94">
        <v>10</v>
      </c>
      <c r="C44" s="95">
        <v>21</v>
      </c>
      <c r="D44" s="96" t="s">
        <v>125</v>
      </c>
      <c r="E44" s="97" t="s">
        <v>109</v>
      </c>
      <c r="F44" s="98" t="s">
        <v>136</v>
      </c>
      <c r="G44" s="99">
        <v>9</v>
      </c>
      <c r="H44" s="100"/>
      <c r="I44" s="100">
        <v>150</v>
      </c>
      <c r="J44" s="101">
        <v>31</v>
      </c>
      <c r="K44" s="102">
        <v>0</v>
      </c>
      <c r="L44" s="93">
        <v>-11</v>
      </c>
      <c r="M44" s="23"/>
      <c r="N44" s="93">
        <v>12</v>
      </c>
      <c r="O44" s="94">
        <v>10</v>
      </c>
      <c r="P44" s="95">
        <v>21</v>
      </c>
      <c r="Q44" s="103" t="s">
        <v>604</v>
      </c>
      <c r="R44" s="97" t="s">
        <v>7</v>
      </c>
      <c r="S44" s="104" t="s">
        <v>132</v>
      </c>
      <c r="T44" s="105">
        <v>10</v>
      </c>
      <c r="U44" s="100">
        <v>620</v>
      </c>
      <c r="V44" s="100"/>
      <c r="W44" s="101">
        <v>31</v>
      </c>
      <c r="X44" s="106">
        <v>0</v>
      </c>
      <c r="Y44" s="93">
        <v>-12</v>
      </c>
    </row>
    <row r="45" spans="1:25" ht="16.5" customHeight="1">
      <c r="A45" s="93">
        <v>1</v>
      </c>
      <c r="B45" s="94">
        <v>8</v>
      </c>
      <c r="C45" s="95">
        <v>52</v>
      </c>
      <c r="D45" s="96" t="s">
        <v>180</v>
      </c>
      <c r="E45" s="97" t="s">
        <v>109</v>
      </c>
      <c r="F45" s="97" t="s">
        <v>130</v>
      </c>
      <c r="G45" s="99">
        <v>11</v>
      </c>
      <c r="H45" s="100"/>
      <c r="I45" s="100">
        <v>650</v>
      </c>
      <c r="J45" s="101">
        <v>61</v>
      </c>
      <c r="K45" s="102">
        <v>2</v>
      </c>
      <c r="L45" s="93">
        <v>-1</v>
      </c>
      <c r="M45" s="23"/>
      <c r="N45" s="93">
        <v>-3</v>
      </c>
      <c r="O45" s="94">
        <v>1</v>
      </c>
      <c r="P45" s="95">
        <v>12</v>
      </c>
      <c r="Q45" s="96" t="s">
        <v>604</v>
      </c>
      <c r="R45" s="97" t="s">
        <v>7</v>
      </c>
      <c r="S45" s="104" t="s">
        <v>185</v>
      </c>
      <c r="T45" s="105">
        <v>8</v>
      </c>
      <c r="U45" s="100"/>
      <c r="V45" s="100">
        <v>200</v>
      </c>
      <c r="W45" s="101">
        <v>41</v>
      </c>
      <c r="X45" s="106">
        <v>9</v>
      </c>
      <c r="Y45" s="93">
        <v>3</v>
      </c>
    </row>
    <row r="46" spans="1:25" ht="16.5" customHeight="1">
      <c r="A46" s="93">
        <v>0</v>
      </c>
      <c r="B46" s="94">
        <v>4</v>
      </c>
      <c r="C46" s="108">
        <v>42</v>
      </c>
      <c r="D46" s="96" t="s">
        <v>180</v>
      </c>
      <c r="E46" s="109" t="s">
        <v>109</v>
      </c>
      <c r="F46" s="110" t="s">
        <v>136</v>
      </c>
      <c r="G46" s="111">
        <v>12</v>
      </c>
      <c r="H46" s="112"/>
      <c r="I46" s="112">
        <v>680</v>
      </c>
      <c r="J46" s="113">
        <v>11</v>
      </c>
      <c r="K46" s="114">
        <v>6</v>
      </c>
      <c r="L46" s="115">
        <v>0</v>
      </c>
      <c r="M46" s="31"/>
      <c r="N46" s="115">
        <v>-1</v>
      </c>
      <c r="O46" s="116">
        <v>5</v>
      </c>
      <c r="P46" s="95">
        <v>52</v>
      </c>
      <c r="Q46" s="103" t="s">
        <v>604</v>
      </c>
      <c r="R46" s="97" t="s">
        <v>7</v>
      </c>
      <c r="S46" s="104" t="s">
        <v>130</v>
      </c>
      <c r="T46" s="105">
        <v>9</v>
      </c>
      <c r="U46" s="100"/>
      <c r="V46" s="100">
        <v>100</v>
      </c>
      <c r="W46" s="101">
        <v>61</v>
      </c>
      <c r="X46" s="106">
        <v>5</v>
      </c>
      <c r="Y46" s="115">
        <v>1</v>
      </c>
    </row>
    <row r="47" spans="1:25" ht="16.5" customHeight="1">
      <c r="A47" s="93">
        <v>0</v>
      </c>
      <c r="B47" s="94">
        <v>4</v>
      </c>
      <c r="C47" s="95">
        <v>12</v>
      </c>
      <c r="D47" s="103" t="s">
        <v>180</v>
      </c>
      <c r="E47" s="109" t="s">
        <v>109</v>
      </c>
      <c r="F47" s="110" t="s">
        <v>136</v>
      </c>
      <c r="G47" s="99">
        <v>12</v>
      </c>
      <c r="H47" s="100"/>
      <c r="I47" s="100">
        <v>680</v>
      </c>
      <c r="J47" s="101">
        <v>41</v>
      </c>
      <c r="K47" s="102">
        <v>6</v>
      </c>
      <c r="L47" s="93">
        <v>0</v>
      </c>
      <c r="M47" s="23"/>
      <c r="N47" s="93">
        <v>-3</v>
      </c>
      <c r="O47" s="94">
        <v>1</v>
      </c>
      <c r="P47" s="95">
        <v>62</v>
      </c>
      <c r="Q47" s="103" t="s">
        <v>604</v>
      </c>
      <c r="R47" s="109" t="s">
        <v>7</v>
      </c>
      <c r="S47" s="117" t="s">
        <v>185</v>
      </c>
      <c r="T47" s="105">
        <v>8</v>
      </c>
      <c r="U47" s="100"/>
      <c r="V47" s="100">
        <v>200</v>
      </c>
      <c r="W47" s="101">
        <v>51</v>
      </c>
      <c r="X47" s="106">
        <v>9</v>
      </c>
      <c r="Y47" s="93">
        <v>3</v>
      </c>
    </row>
    <row r="48" spans="1:25" ht="16.5" customHeight="1">
      <c r="A48" s="93">
        <v>-1</v>
      </c>
      <c r="B48" s="94">
        <v>0</v>
      </c>
      <c r="C48" s="95">
        <v>62</v>
      </c>
      <c r="D48" s="96" t="s">
        <v>123</v>
      </c>
      <c r="E48" s="97" t="s">
        <v>109</v>
      </c>
      <c r="F48" s="98" t="s">
        <v>136</v>
      </c>
      <c r="G48" s="99">
        <v>12</v>
      </c>
      <c r="H48" s="100"/>
      <c r="I48" s="100">
        <v>690</v>
      </c>
      <c r="J48" s="101">
        <v>51</v>
      </c>
      <c r="K48" s="102">
        <v>10</v>
      </c>
      <c r="L48" s="93">
        <v>1</v>
      </c>
      <c r="M48" s="23"/>
      <c r="N48" s="93">
        <v>-1</v>
      </c>
      <c r="O48" s="94">
        <v>5</v>
      </c>
      <c r="P48" s="95">
        <v>42</v>
      </c>
      <c r="Q48" s="96" t="s">
        <v>123</v>
      </c>
      <c r="R48" s="97" t="s">
        <v>93</v>
      </c>
      <c r="S48" s="107" t="s">
        <v>363</v>
      </c>
      <c r="T48" s="105">
        <v>8</v>
      </c>
      <c r="U48" s="100"/>
      <c r="V48" s="100">
        <v>100</v>
      </c>
      <c r="W48" s="101">
        <v>11</v>
      </c>
      <c r="X48" s="106">
        <v>5</v>
      </c>
      <c r="Y48" s="93">
        <v>1</v>
      </c>
    </row>
    <row r="49" spans="1:25" ht="16.5" customHeight="1">
      <c r="A49" s="93">
        <v>0</v>
      </c>
      <c r="B49" s="94">
        <v>4</v>
      </c>
      <c r="C49" s="95">
        <v>32</v>
      </c>
      <c r="D49" s="96" t="s">
        <v>180</v>
      </c>
      <c r="E49" s="97" t="s">
        <v>109</v>
      </c>
      <c r="F49" s="98" t="s">
        <v>316</v>
      </c>
      <c r="G49" s="99">
        <v>12</v>
      </c>
      <c r="H49" s="100"/>
      <c r="I49" s="100">
        <v>680</v>
      </c>
      <c r="J49" s="101">
        <v>23</v>
      </c>
      <c r="K49" s="102">
        <v>6</v>
      </c>
      <c r="L49" s="93">
        <v>0</v>
      </c>
      <c r="M49" s="23"/>
      <c r="N49" s="93">
        <v>5</v>
      </c>
      <c r="O49" s="94">
        <v>8</v>
      </c>
      <c r="P49" s="95">
        <v>32</v>
      </c>
      <c r="Q49" s="103" t="s">
        <v>135</v>
      </c>
      <c r="R49" s="97" t="s">
        <v>103</v>
      </c>
      <c r="S49" s="107" t="s">
        <v>443</v>
      </c>
      <c r="T49" s="105">
        <v>7</v>
      </c>
      <c r="U49" s="100">
        <v>100</v>
      </c>
      <c r="V49" s="100"/>
      <c r="W49" s="101">
        <v>23</v>
      </c>
      <c r="X49" s="106">
        <v>2</v>
      </c>
      <c r="Y49" s="93">
        <v>-5</v>
      </c>
    </row>
    <row r="50" spans="1:25" s="26" customFormat="1" ht="9.75" customHeight="1">
      <c r="A50" s="24"/>
      <c r="B50" s="24"/>
      <c r="C50" s="32"/>
      <c r="D50" s="24"/>
      <c r="E50" s="24"/>
      <c r="F50" s="24"/>
      <c r="G50" s="24"/>
      <c r="H50" s="24"/>
      <c r="I50" s="24"/>
      <c r="J50" s="32"/>
      <c r="K50" s="24"/>
      <c r="L50" s="24"/>
      <c r="M50" s="30"/>
      <c r="N50" s="24"/>
      <c r="O50" s="24"/>
      <c r="P50" s="32"/>
      <c r="Q50" s="24"/>
      <c r="R50" s="24"/>
      <c r="S50" s="24"/>
      <c r="T50" s="24"/>
      <c r="U50" s="24"/>
      <c r="V50" s="24"/>
      <c r="W50" s="32"/>
      <c r="X50" s="24"/>
      <c r="Y50" s="24"/>
    </row>
    <row r="51" spans="1:25" s="26" customFormat="1" ht="15">
      <c r="A51" s="122"/>
      <c r="B51" s="123" t="s">
        <v>53</v>
      </c>
      <c r="C51" s="124"/>
      <c r="D51" s="123"/>
      <c r="E51" s="125" t="s">
        <v>189</v>
      </c>
      <c r="F51" s="125"/>
      <c r="G51" s="126"/>
      <c r="H51" s="127" t="s">
        <v>55</v>
      </c>
      <c r="I51" s="127"/>
      <c r="J51" s="128" t="s">
        <v>56</v>
      </c>
      <c r="K51" s="128"/>
      <c r="L51" s="22"/>
      <c r="M51" s="23">
        <v>150</v>
      </c>
      <c r="N51" s="122"/>
      <c r="O51" s="123" t="s">
        <v>53</v>
      </c>
      <c r="P51" s="124"/>
      <c r="Q51" s="123"/>
      <c r="R51" s="125" t="s">
        <v>190</v>
      </c>
      <c r="S51" s="125"/>
      <c r="T51" s="126"/>
      <c r="U51" s="127" t="s">
        <v>55</v>
      </c>
      <c r="V51" s="127"/>
      <c r="W51" s="128" t="s">
        <v>58</v>
      </c>
      <c r="X51" s="128"/>
      <c r="Y51" s="22"/>
    </row>
    <row r="52" spans="1:25" s="26" customFormat="1" ht="12.75">
      <c r="A52" s="129"/>
      <c r="B52" s="129"/>
      <c r="C52" s="130"/>
      <c r="D52" s="131"/>
      <c r="E52" s="131"/>
      <c r="F52" s="131"/>
      <c r="G52" s="131"/>
      <c r="H52" s="132" t="s">
        <v>59</v>
      </c>
      <c r="I52" s="132"/>
      <c r="J52" s="128" t="s">
        <v>61</v>
      </c>
      <c r="K52" s="128"/>
      <c r="L52" s="22"/>
      <c r="M52" s="23">
        <v>150</v>
      </c>
      <c r="N52" s="129"/>
      <c r="O52" s="129"/>
      <c r="P52" s="130"/>
      <c r="Q52" s="131"/>
      <c r="R52" s="131"/>
      <c r="S52" s="131"/>
      <c r="T52" s="131"/>
      <c r="U52" s="132" t="s">
        <v>59</v>
      </c>
      <c r="V52" s="132"/>
      <c r="W52" s="128" t="s">
        <v>141</v>
      </c>
      <c r="X52" s="128"/>
      <c r="Y52" s="22"/>
    </row>
    <row r="53" spans="1:25" s="26" customFormat="1" ht="4.5" customHeight="1">
      <c r="A53" s="133"/>
      <c r="B53" s="134"/>
      <c r="C53" s="135"/>
      <c r="D53" s="136"/>
      <c r="E53" s="137"/>
      <c r="F53" s="137"/>
      <c r="G53" s="138"/>
      <c r="H53" s="139"/>
      <c r="I53" s="139"/>
      <c r="J53" s="135"/>
      <c r="K53" s="134"/>
      <c r="L53" s="140"/>
      <c r="M53" s="23"/>
      <c r="N53" s="133"/>
      <c r="O53" s="134"/>
      <c r="P53" s="135"/>
      <c r="Q53" s="136"/>
      <c r="R53" s="137"/>
      <c r="S53" s="137"/>
      <c r="T53" s="138"/>
      <c r="U53" s="139"/>
      <c r="V53" s="139"/>
      <c r="W53" s="141"/>
      <c r="X53" s="139"/>
      <c r="Y53" s="140"/>
    </row>
    <row r="54" spans="1:25" s="26" customFormat="1" ht="12.75" customHeight="1">
      <c r="A54" s="142" t="str">
        <f>$A$4</f>
        <v>3 тур</v>
      </c>
      <c r="B54" s="143"/>
      <c r="C54" s="144"/>
      <c r="D54" s="145"/>
      <c r="E54" s="25" t="s">
        <v>63</v>
      </c>
      <c r="F54" s="146" t="s">
        <v>636</v>
      </c>
      <c r="H54" s="147"/>
      <c r="I54" s="148"/>
      <c r="J54" s="28"/>
      <c r="K54" s="60"/>
      <c r="L54" s="61"/>
      <c r="M54" s="149"/>
      <c r="N54" s="142" t="str">
        <f>$A$4</f>
        <v>3 тур</v>
      </c>
      <c r="O54" s="143"/>
      <c r="P54" s="144"/>
      <c r="Q54" s="145"/>
      <c r="R54" s="25" t="s">
        <v>63</v>
      </c>
      <c r="S54" s="146" t="s">
        <v>637</v>
      </c>
      <c r="U54" s="147"/>
      <c r="V54" s="148"/>
      <c r="W54" s="28"/>
      <c r="X54" s="60"/>
      <c r="Y54" s="61"/>
    </row>
    <row r="55" spans="1:25" s="26" customFormat="1" ht="12.75" customHeight="1">
      <c r="A55" s="150"/>
      <c r="B55" s="143"/>
      <c r="C55" s="144"/>
      <c r="D55" s="145"/>
      <c r="E55" s="27" t="s">
        <v>66</v>
      </c>
      <c r="F55" s="146" t="s">
        <v>481</v>
      </c>
      <c r="H55" s="151"/>
      <c r="I55" s="148"/>
      <c r="J55" s="29"/>
      <c r="K55" s="62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10.1</v>
      </c>
      <c r="L55" s="63"/>
      <c r="M55" s="149"/>
      <c r="N55" s="150"/>
      <c r="O55" s="143"/>
      <c r="P55" s="144"/>
      <c r="Q55" s="145"/>
      <c r="R55" s="27" t="s">
        <v>66</v>
      </c>
      <c r="S55" s="146" t="s">
        <v>638</v>
      </c>
      <c r="U55" s="151"/>
      <c r="V55" s="148"/>
      <c r="W55" s="29"/>
      <c r="X55" s="62">
        <f>IF(S54&amp;S55&amp;S56&amp;S57="","",(LEN(S54&amp;S55&amp;S56&amp;S57)-LEN(SUBSTITUTE(S54&amp;S55&amp;S56&amp;S57,"Т","")))*4+(LEN(S54&amp;S55&amp;S56&amp;S57)-LEN(SUBSTITUTE(S54&amp;S55&amp;S56&amp;S57,"К","")))*3+(LEN(S54&amp;S55&amp;S56&amp;S57)-LEN(SUBSTITUTE(S54&amp;S55&amp;S56&amp;S57,"Д","")))*2+(LEN(S54&amp;S55&amp;S56&amp;S57)-LEN(SUBSTITUTE(S54&amp;S55&amp;S56&amp;S57,"В","")))+0.1)</f>
        <v>5.1</v>
      </c>
      <c r="Y55" s="63"/>
    </row>
    <row r="56" spans="1:25" s="26" customFormat="1" ht="12.75" customHeight="1">
      <c r="A56" s="150"/>
      <c r="B56" s="143"/>
      <c r="C56" s="144"/>
      <c r="D56" s="145"/>
      <c r="E56" s="27" t="s">
        <v>69</v>
      </c>
      <c r="F56" s="146" t="s">
        <v>77</v>
      </c>
      <c r="H56" s="147"/>
      <c r="I56" s="148"/>
      <c r="J56" s="64">
        <f>IF(K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6.1</v>
      </c>
      <c r="K56" s="62" t="str">
        <f>IF(K55="","","+")</f>
        <v>+</v>
      </c>
      <c r="L56" s="65">
        <f>IF(K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13.1</v>
      </c>
      <c r="M56" s="149"/>
      <c r="N56" s="150"/>
      <c r="O56" s="143"/>
      <c r="P56" s="144"/>
      <c r="Q56" s="145"/>
      <c r="R56" s="27" t="s">
        <v>69</v>
      </c>
      <c r="S56" s="146" t="s">
        <v>639</v>
      </c>
      <c r="U56" s="147"/>
      <c r="V56" s="148"/>
      <c r="W56" s="64">
        <f>IF(X55="","",(LEN(O58&amp;O59&amp;O60&amp;O61)-LEN(SUBSTITUTE(O58&amp;O59&amp;O60&amp;O61,"Т","")))*4+(LEN(O58&amp;O59&amp;O60&amp;O61)-LEN(SUBSTITUTE(O58&amp;O59&amp;O60&amp;O61,"К","")))*3+(LEN(O58&amp;O59&amp;O60&amp;O61)-LEN(SUBSTITUTE(O58&amp;O59&amp;O60&amp;O61,"Д","")))*2+(LEN(O58&amp;O59&amp;O60&amp;O61)-LEN(SUBSTITUTE(O58&amp;O59&amp;O60&amp;O61,"В","")))+0.1)</f>
        <v>8.1</v>
      </c>
      <c r="X56" s="62" t="str">
        <f>IF(X55="","","+")</f>
        <v>+</v>
      </c>
      <c r="Y56" s="65">
        <f>IF(X55="","",(LEN(U58&amp;U59&amp;U60&amp;U61)-LEN(SUBSTITUTE(U58&amp;U59&amp;U60&amp;U61,"Т","")))*4+(LEN(U58&amp;U59&amp;U60&amp;U61)-LEN(SUBSTITUTE(U58&amp;U59&amp;U60&amp;U61,"К","")))*3+(LEN(U58&amp;U59&amp;U60&amp;U61)-LEN(SUBSTITUTE(U58&amp;U59&amp;U60&amp;U61,"Д","")))*2+(LEN(U58&amp;U59&amp;U60&amp;U61)-LEN(SUBSTITUTE(U58&amp;U59&amp;U60&amp;U61,"В","")))+0.1)</f>
        <v>18.1</v>
      </c>
    </row>
    <row r="57" spans="1:25" s="26" customFormat="1" ht="12.75" customHeight="1">
      <c r="A57" s="150"/>
      <c r="B57" s="143"/>
      <c r="C57" s="144"/>
      <c r="D57" s="145"/>
      <c r="E57" s="25" t="s">
        <v>72</v>
      </c>
      <c r="F57" s="146" t="s">
        <v>640</v>
      </c>
      <c r="H57" s="147"/>
      <c r="I57" s="148"/>
      <c r="J57" s="29"/>
      <c r="K57" s="62">
        <f>IF(K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11.1</v>
      </c>
      <c r="L57" s="63"/>
      <c r="M57" s="149"/>
      <c r="N57" s="150"/>
      <c r="O57" s="143"/>
      <c r="P57" s="144"/>
      <c r="Q57" s="145"/>
      <c r="R57" s="25" t="s">
        <v>72</v>
      </c>
      <c r="S57" s="146" t="s">
        <v>641</v>
      </c>
      <c r="U57" s="147"/>
      <c r="V57" s="148"/>
      <c r="W57" s="29"/>
      <c r="X57" s="62">
        <f>IF(X55="","",(LEN(S62&amp;S63&amp;S64&amp;S65)-LEN(SUBSTITUTE(S62&amp;S63&amp;S64&amp;S65,"Т","")))*4+(LEN(S62&amp;S63&amp;S64&amp;S65)-LEN(SUBSTITUTE(S62&amp;S63&amp;S64&amp;S65,"К","")))*3+(LEN(S62&amp;S63&amp;S64&amp;S65)-LEN(SUBSTITUTE(S62&amp;S63&amp;S64&amp;S65,"Д","")))*2+(LEN(S62&amp;S63&amp;S64&amp;S65)-LEN(SUBSTITUTE(S62&amp;S63&amp;S64&amp;S65,"В","")))+0.1)</f>
        <v>9.1</v>
      </c>
      <c r="Y57" s="63"/>
    </row>
    <row r="58" spans="1:25" s="26" customFormat="1" ht="12.75" customHeight="1">
      <c r="A58" s="66" t="s">
        <v>63</v>
      </c>
      <c r="B58" s="152" t="s">
        <v>642</v>
      </c>
      <c r="C58" s="144"/>
      <c r="D58" s="145"/>
      <c r="E58" s="153"/>
      <c r="F58" s="153"/>
      <c r="G58" s="25" t="s">
        <v>63</v>
      </c>
      <c r="H58" s="146" t="s">
        <v>594</v>
      </c>
      <c r="J58" s="147"/>
      <c r="K58" s="151"/>
      <c r="L58" s="154"/>
      <c r="M58" s="149"/>
      <c r="N58" s="66" t="s">
        <v>63</v>
      </c>
      <c r="O58" s="152" t="s">
        <v>76</v>
      </c>
      <c r="P58" s="144"/>
      <c r="Q58" s="145"/>
      <c r="R58" s="153"/>
      <c r="S58" s="153"/>
      <c r="T58" s="25" t="s">
        <v>63</v>
      </c>
      <c r="U58" s="146" t="s">
        <v>643</v>
      </c>
      <c r="W58" s="147"/>
      <c r="X58" s="151"/>
      <c r="Y58" s="154"/>
    </row>
    <row r="59" spans="1:25" s="26" customFormat="1" ht="12.75" customHeight="1">
      <c r="A59" s="67" t="s">
        <v>66</v>
      </c>
      <c r="B59" s="152" t="s">
        <v>644</v>
      </c>
      <c r="C59" s="155"/>
      <c r="D59" s="145"/>
      <c r="E59" s="153"/>
      <c r="F59" s="153"/>
      <c r="G59" s="27" t="s">
        <v>66</v>
      </c>
      <c r="H59" s="146" t="s">
        <v>645</v>
      </c>
      <c r="J59" s="147"/>
      <c r="K59" s="151"/>
      <c r="L59" s="154"/>
      <c r="M59" s="149"/>
      <c r="N59" s="67" t="s">
        <v>66</v>
      </c>
      <c r="O59" s="152" t="s">
        <v>646</v>
      </c>
      <c r="P59" s="155"/>
      <c r="Q59" s="145"/>
      <c r="R59" s="153"/>
      <c r="S59" s="153"/>
      <c r="T59" s="27" t="s">
        <v>66</v>
      </c>
      <c r="U59" s="146" t="s">
        <v>204</v>
      </c>
      <c r="W59" s="147"/>
      <c r="X59" s="151"/>
      <c r="Y59" s="154"/>
    </row>
    <row r="60" spans="1:25" s="26" customFormat="1" ht="12.75" customHeight="1">
      <c r="A60" s="67" t="s">
        <v>69</v>
      </c>
      <c r="B60" s="152" t="s">
        <v>210</v>
      </c>
      <c r="C60" s="144"/>
      <c r="D60" s="145"/>
      <c r="E60" s="153"/>
      <c r="F60" s="153"/>
      <c r="G60" s="27" t="s">
        <v>69</v>
      </c>
      <c r="H60" s="146" t="s">
        <v>262</v>
      </c>
      <c r="J60" s="147"/>
      <c r="K60" s="147"/>
      <c r="L60" s="154"/>
      <c r="M60" s="149"/>
      <c r="N60" s="67" t="s">
        <v>69</v>
      </c>
      <c r="O60" s="156" t="s">
        <v>313</v>
      </c>
      <c r="P60" s="144"/>
      <c r="Q60" s="145"/>
      <c r="R60" s="153"/>
      <c r="S60" s="153"/>
      <c r="T60" s="27" t="s">
        <v>69</v>
      </c>
      <c r="U60" s="146" t="s">
        <v>348</v>
      </c>
      <c r="W60" s="147"/>
      <c r="X60" s="147"/>
      <c r="Y60" s="154"/>
    </row>
    <row r="61" spans="1:25" s="26" customFormat="1" ht="12.75" customHeight="1">
      <c r="A61" s="66" t="s">
        <v>72</v>
      </c>
      <c r="B61" s="152" t="s">
        <v>419</v>
      </c>
      <c r="C61" s="155"/>
      <c r="D61" s="145"/>
      <c r="E61" s="153"/>
      <c r="F61" s="153"/>
      <c r="G61" s="25" t="s">
        <v>72</v>
      </c>
      <c r="H61" s="146" t="s">
        <v>647</v>
      </c>
      <c r="J61" s="147"/>
      <c r="K61" s="68" t="s">
        <v>89</v>
      </c>
      <c r="L61" s="154"/>
      <c r="M61" s="149"/>
      <c r="N61" s="66" t="s">
        <v>72</v>
      </c>
      <c r="O61" s="152" t="s">
        <v>648</v>
      </c>
      <c r="P61" s="155"/>
      <c r="Q61" s="145"/>
      <c r="R61" s="153"/>
      <c r="S61" s="153"/>
      <c r="T61" s="25" t="s">
        <v>72</v>
      </c>
      <c r="U61" s="146" t="s">
        <v>649</v>
      </c>
      <c r="W61" s="147"/>
      <c r="X61" s="68" t="s">
        <v>89</v>
      </c>
      <c r="Y61" s="154"/>
    </row>
    <row r="62" spans="1:25" s="26" customFormat="1" ht="12.75" customHeight="1">
      <c r="A62" s="157"/>
      <c r="B62" s="155"/>
      <c r="C62" s="155"/>
      <c r="D62" s="145"/>
      <c r="E62" s="25" t="s">
        <v>63</v>
      </c>
      <c r="F62" s="146" t="s">
        <v>650</v>
      </c>
      <c r="H62" s="147"/>
      <c r="I62" s="158"/>
      <c r="J62" s="69" t="s">
        <v>93</v>
      </c>
      <c r="K62" s="159" t="s">
        <v>651</v>
      </c>
      <c r="L62" s="154"/>
      <c r="M62" s="149"/>
      <c r="N62" s="157"/>
      <c r="O62" s="155"/>
      <c r="P62" s="155"/>
      <c r="Q62" s="145"/>
      <c r="R62" s="25" t="s">
        <v>63</v>
      </c>
      <c r="S62" s="146" t="s">
        <v>652</v>
      </c>
      <c r="U62" s="147"/>
      <c r="V62" s="158"/>
      <c r="W62" s="69" t="s">
        <v>93</v>
      </c>
      <c r="X62" s="159" t="s">
        <v>653</v>
      </c>
      <c r="Y62" s="154"/>
    </row>
    <row r="63" spans="1:25" s="26" customFormat="1" ht="12.75" customHeight="1">
      <c r="A63" s="150"/>
      <c r="B63" s="70" t="s">
        <v>97</v>
      </c>
      <c r="C63" s="144"/>
      <c r="D63" s="145"/>
      <c r="E63" s="27" t="s">
        <v>66</v>
      </c>
      <c r="F63" s="146" t="s">
        <v>289</v>
      </c>
      <c r="H63" s="147"/>
      <c r="I63" s="148"/>
      <c r="J63" s="69" t="s">
        <v>7</v>
      </c>
      <c r="K63" s="160" t="s">
        <v>651</v>
      </c>
      <c r="L63" s="154"/>
      <c r="M63" s="149"/>
      <c r="N63" s="150"/>
      <c r="O63" s="70" t="s">
        <v>97</v>
      </c>
      <c r="P63" s="144"/>
      <c r="Q63" s="145"/>
      <c r="R63" s="27" t="s">
        <v>66</v>
      </c>
      <c r="S63" s="146" t="s">
        <v>654</v>
      </c>
      <c r="U63" s="147"/>
      <c r="V63" s="148"/>
      <c r="W63" s="69" t="s">
        <v>7</v>
      </c>
      <c r="X63" s="160" t="s">
        <v>653</v>
      </c>
      <c r="Y63" s="154"/>
    </row>
    <row r="64" spans="1:25" s="26" customFormat="1" ht="12.75" customHeight="1">
      <c r="A64" s="150"/>
      <c r="B64" s="70" t="s">
        <v>655</v>
      </c>
      <c r="C64" s="144"/>
      <c r="D64" s="145"/>
      <c r="E64" s="27" t="s">
        <v>69</v>
      </c>
      <c r="F64" s="146" t="s">
        <v>656</v>
      </c>
      <c r="H64" s="151"/>
      <c r="I64" s="148"/>
      <c r="J64" s="69" t="s">
        <v>103</v>
      </c>
      <c r="K64" s="160" t="s">
        <v>657</v>
      </c>
      <c r="L64" s="154"/>
      <c r="M64" s="149"/>
      <c r="N64" s="150"/>
      <c r="O64" s="70" t="s">
        <v>658</v>
      </c>
      <c r="P64" s="144"/>
      <c r="Q64" s="145"/>
      <c r="R64" s="27" t="s">
        <v>69</v>
      </c>
      <c r="S64" s="146" t="s">
        <v>659</v>
      </c>
      <c r="U64" s="151"/>
      <c r="V64" s="148"/>
      <c r="W64" s="69" t="s">
        <v>103</v>
      </c>
      <c r="X64" s="160" t="s">
        <v>660</v>
      </c>
      <c r="Y64" s="154"/>
    </row>
    <row r="65" spans="1:25" s="26" customFormat="1" ht="12.75" customHeight="1">
      <c r="A65" s="162"/>
      <c r="B65" s="163"/>
      <c r="C65" s="163"/>
      <c r="D65" s="145"/>
      <c r="E65" s="25" t="s">
        <v>72</v>
      </c>
      <c r="F65" s="146" t="s">
        <v>108</v>
      </c>
      <c r="H65" s="163"/>
      <c r="I65" s="163"/>
      <c r="J65" s="71" t="s">
        <v>109</v>
      </c>
      <c r="K65" s="160" t="s">
        <v>661</v>
      </c>
      <c r="L65" s="164"/>
      <c r="M65" s="165"/>
      <c r="N65" s="162"/>
      <c r="O65" s="163"/>
      <c r="P65" s="163"/>
      <c r="Q65" s="145"/>
      <c r="R65" s="25" t="s">
        <v>72</v>
      </c>
      <c r="S65" s="161" t="s">
        <v>662</v>
      </c>
      <c r="U65" s="163"/>
      <c r="V65" s="163"/>
      <c r="W65" s="71" t="s">
        <v>109</v>
      </c>
      <c r="X65" s="160" t="s">
        <v>660</v>
      </c>
      <c r="Y65" s="164"/>
    </row>
    <row r="66" spans="1:25" ht="4.5" customHeight="1">
      <c r="A66" s="72"/>
      <c r="B66" s="73"/>
      <c r="C66" s="74"/>
      <c r="D66" s="75"/>
      <c r="E66" s="76"/>
      <c r="F66" s="76"/>
      <c r="G66" s="77"/>
      <c r="H66" s="78"/>
      <c r="I66" s="78"/>
      <c r="J66" s="74"/>
      <c r="K66" s="73"/>
      <c r="L66" s="79"/>
      <c r="N66" s="72"/>
      <c r="O66" s="73"/>
      <c r="P66" s="74"/>
      <c r="Q66" s="75"/>
      <c r="R66" s="76"/>
      <c r="S66" s="76"/>
      <c r="T66" s="77"/>
      <c r="U66" s="78"/>
      <c r="V66" s="78"/>
      <c r="W66" s="74"/>
      <c r="X66" s="73"/>
      <c r="Y66" s="79"/>
    </row>
    <row r="67" spans="1:25" ht="12.75" customHeight="1">
      <c r="A67" s="80"/>
      <c r="B67" s="80" t="s">
        <v>111</v>
      </c>
      <c r="C67" s="81"/>
      <c r="D67" s="82" t="s">
        <v>112</v>
      </c>
      <c r="E67" s="82" t="s">
        <v>113</v>
      </c>
      <c r="F67" s="83" t="s">
        <v>114</v>
      </c>
      <c r="G67" s="82" t="s">
        <v>115</v>
      </c>
      <c r="H67" s="84" t="s">
        <v>116</v>
      </c>
      <c r="I67" s="85"/>
      <c r="J67" s="81" t="s">
        <v>117</v>
      </c>
      <c r="K67" s="82" t="s">
        <v>111</v>
      </c>
      <c r="L67" s="80" t="s">
        <v>118</v>
      </c>
      <c r="M67" s="23">
        <v>150</v>
      </c>
      <c r="N67" s="80"/>
      <c r="O67" s="80" t="s">
        <v>111</v>
      </c>
      <c r="P67" s="81"/>
      <c r="Q67" s="82" t="s">
        <v>112</v>
      </c>
      <c r="R67" s="82" t="s">
        <v>113</v>
      </c>
      <c r="S67" s="83" t="s">
        <v>114</v>
      </c>
      <c r="T67" s="82" t="s">
        <v>115</v>
      </c>
      <c r="U67" s="84" t="s">
        <v>116</v>
      </c>
      <c r="V67" s="85"/>
      <c r="W67" s="81" t="s">
        <v>117</v>
      </c>
      <c r="X67" s="82" t="s">
        <v>111</v>
      </c>
      <c r="Y67" s="80" t="s">
        <v>118</v>
      </c>
    </row>
    <row r="68" spans="1:25" ht="12.75">
      <c r="A68" s="86" t="s">
        <v>118</v>
      </c>
      <c r="B68" s="87" t="s">
        <v>119</v>
      </c>
      <c r="C68" s="88" t="s">
        <v>120</v>
      </c>
      <c r="D68" s="89" t="s">
        <v>121</v>
      </c>
      <c r="E68" s="89" t="s">
        <v>122</v>
      </c>
      <c r="F68" s="89"/>
      <c r="G68" s="89"/>
      <c r="H68" s="90" t="s">
        <v>120</v>
      </c>
      <c r="I68" s="90" t="s">
        <v>117</v>
      </c>
      <c r="J68" s="91"/>
      <c r="K68" s="86" t="s">
        <v>119</v>
      </c>
      <c r="L68" s="86"/>
      <c r="M68" s="23">
        <v>150</v>
      </c>
      <c r="N68" s="86" t="s">
        <v>118</v>
      </c>
      <c r="O68" s="86" t="s">
        <v>119</v>
      </c>
      <c r="P68" s="91" t="s">
        <v>120</v>
      </c>
      <c r="Q68" s="92" t="s">
        <v>121</v>
      </c>
      <c r="R68" s="92" t="s">
        <v>122</v>
      </c>
      <c r="S68" s="92"/>
      <c r="T68" s="92"/>
      <c r="U68" s="90" t="s">
        <v>120</v>
      </c>
      <c r="V68" s="90" t="s">
        <v>117</v>
      </c>
      <c r="W68" s="91"/>
      <c r="X68" s="86" t="s">
        <v>119</v>
      </c>
      <c r="Y68" s="86"/>
    </row>
    <row r="69" spans="1:25" ht="16.5" customHeight="1">
      <c r="A69" s="93">
        <v>1</v>
      </c>
      <c r="B69" s="94">
        <v>8</v>
      </c>
      <c r="C69" s="95">
        <v>42</v>
      </c>
      <c r="D69" s="96" t="s">
        <v>230</v>
      </c>
      <c r="E69" s="97" t="s">
        <v>93</v>
      </c>
      <c r="F69" s="98" t="s">
        <v>273</v>
      </c>
      <c r="G69" s="99">
        <v>10</v>
      </c>
      <c r="H69" s="100">
        <v>170</v>
      </c>
      <c r="I69" s="100"/>
      <c r="J69" s="101">
        <v>11</v>
      </c>
      <c r="K69" s="102">
        <v>2</v>
      </c>
      <c r="L69" s="93">
        <v>-1</v>
      </c>
      <c r="M69" s="23"/>
      <c r="N69" s="93">
        <v>0</v>
      </c>
      <c r="O69" s="94">
        <v>8</v>
      </c>
      <c r="P69" s="95">
        <v>42</v>
      </c>
      <c r="Q69" s="103" t="s">
        <v>180</v>
      </c>
      <c r="R69" s="97" t="s">
        <v>103</v>
      </c>
      <c r="S69" s="107" t="s">
        <v>124</v>
      </c>
      <c r="T69" s="105">
        <v>11</v>
      </c>
      <c r="U69" s="100"/>
      <c r="V69" s="100">
        <v>650</v>
      </c>
      <c r="W69" s="101">
        <v>11</v>
      </c>
      <c r="X69" s="106">
        <v>2</v>
      </c>
      <c r="Y69" s="93">
        <v>0</v>
      </c>
    </row>
    <row r="70" spans="1:25" ht="16.5" customHeight="1">
      <c r="A70" s="93">
        <v>2</v>
      </c>
      <c r="B70" s="94">
        <v>10</v>
      </c>
      <c r="C70" s="95">
        <v>21</v>
      </c>
      <c r="D70" s="96" t="s">
        <v>135</v>
      </c>
      <c r="E70" s="97" t="s">
        <v>93</v>
      </c>
      <c r="F70" s="97" t="s">
        <v>359</v>
      </c>
      <c r="G70" s="99">
        <v>11</v>
      </c>
      <c r="H70" s="100">
        <v>200</v>
      </c>
      <c r="I70" s="100"/>
      <c r="J70" s="101">
        <v>31</v>
      </c>
      <c r="K70" s="102">
        <v>0</v>
      </c>
      <c r="L70" s="93">
        <v>-2</v>
      </c>
      <c r="M70" s="23"/>
      <c r="N70" s="93">
        <v>0</v>
      </c>
      <c r="O70" s="94">
        <v>4</v>
      </c>
      <c r="P70" s="95">
        <v>21</v>
      </c>
      <c r="Q70" s="96" t="s">
        <v>123</v>
      </c>
      <c r="R70" s="97" t="s">
        <v>103</v>
      </c>
      <c r="S70" s="107" t="s">
        <v>507</v>
      </c>
      <c r="T70" s="105">
        <v>11</v>
      </c>
      <c r="U70" s="100"/>
      <c r="V70" s="100">
        <v>660</v>
      </c>
      <c r="W70" s="101">
        <v>31</v>
      </c>
      <c r="X70" s="106">
        <v>6</v>
      </c>
      <c r="Y70" s="93">
        <v>0</v>
      </c>
    </row>
    <row r="71" spans="1:25" ht="16.5" customHeight="1">
      <c r="A71" s="93">
        <v>0</v>
      </c>
      <c r="B71" s="94">
        <v>4</v>
      </c>
      <c r="C71" s="108">
        <v>12</v>
      </c>
      <c r="D71" s="96" t="s">
        <v>135</v>
      </c>
      <c r="E71" s="109" t="s">
        <v>93</v>
      </c>
      <c r="F71" s="110" t="s">
        <v>277</v>
      </c>
      <c r="G71" s="111">
        <v>9</v>
      </c>
      <c r="H71" s="112">
        <v>140</v>
      </c>
      <c r="I71" s="112"/>
      <c r="J71" s="113">
        <v>41</v>
      </c>
      <c r="K71" s="114">
        <v>6</v>
      </c>
      <c r="L71" s="115">
        <v>0</v>
      </c>
      <c r="M71" s="31"/>
      <c r="N71" s="115">
        <v>-1</v>
      </c>
      <c r="O71" s="116">
        <v>1</v>
      </c>
      <c r="P71" s="95">
        <v>12</v>
      </c>
      <c r="Q71" s="103" t="s">
        <v>180</v>
      </c>
      <c r="R71" s="97" t="s">
        <v>103</v>
      </c>
      <c r="S71" s="104" t="s">
        <v>404</v>
      </c>
      <c r="T71" s="105">
        <v>12</v>
      </c>
      <c r="U71" s="100"/>
      <c r="V71" s="100">
        <v>680</v>
      </c>
      <c r="W71" s="101">
        <v>41</v>
      </c>
      <c r="X71" s="106">
        <v>9</v>
      </c>
      <c r="Y71" s="115">
        <v>1</v>
      </c>
    </row>
    <row r="72" spans="1:25" ht="16.5" customHeight="1">
      <c r="A72" s="93">
        <v>-1</v>
      </c>
      <c r="B72" s="94">
        <v>1</v>
      </c>
      <c r="C72" s="95">
        <v>52</v>
      </c>
      <c r="D72" s="103" t="s">
        <v>604</v>
      </c>
      <c r="E72" s="109" t="s">
        <v>109</v>
      </c>
      <c r="F72" s="110" t="s">
        <v>181</v>
      </c>
      <c r="G72" s="99">
        <v>8</v>
      </c>
      <c r="H72" s="100">
        <v>100</v>
      </c>
      <c r="I72" s="100"/>
      <c r="J72" s="101">
        <v>61</v>
      </c>
      <c r="K72" s="102">
        <v>9</v>
      </c>
      <c r="L72" s="93">
        <v>1</v>
      </c>
      <c r="M72" s="23"/>
      <c r="N72" s="93">
        <v>0</v>
      </c>
      <c r="O72" s="94">
        <v>8</v>
      </c>
      <c r="P72" s="95">
        <v>52</v>
      </c>
      <c r="Q72" s="103" t="s">
        <v>180</v>
      </c>
      <c r="R72" s="109" t="s">
        <v>103</v>
      </c>
      <c r="S72" s="117" t="s">
        <v>404</v>
      </c>
      <c r="T72" s="105">
        <v>11</v>
      </c>
      <c r="U72" s="100"/>
      <c r="V72" s="100">
        <v>650</v>
      </c>
      <c r="W72" s="101">
        <v>61</v>
      </c>
      <c r="X72" s="106">
        <v>2</v>
      </c>
      <c r="Y72" s="93">
        <v>0</v>
      </c>
    </row>
    <row r="73" spans="1:25" ht="16.5" customHeight="1">
      <c r="A73" s="93">
        <v>-1</v>
      </c>
      <c r="B73" s="94">
        <v>1</v>
      </c>
      <c r="C73" s="95">
        <v>32</v>
      </c>
      <c r="D73" s="96" t="s">
        <v>604</v>
      </c>
      <c r="E73" s="97" t="s">
        <v>109</v>
      </c>
      <c r="F73" s="98" t="s">
        <v>181</v>
      </c>
      <c r="G73" s="99">
        <v>8</v>
      </c>
      <c r="H73" s="100">
        <v>100</v>
      </c>
      <c r="I73" s="100"/>
      <c r="J73" s="101">
        <v>23</v>
      </c>
      <c r="K73" s="102">
        <v>9</v>
      </c>
      <c r="L73" s="93">
        <v>1</v>
      </c>
      <c r="M73" s="23"/>
      <c r="N73" s="93">
        <v>-1</v>
      </c>
      <c r="O73" s="94">
        <v>1</v>
      </c>
      <c r="P73" s="95">
        <v>62</v>
      </c>
      <c r="Q73" s="96" t="s">
        <v>180</v>
      </c>
      <c r="R73" s="97" t="s">
        <v>103</v>
      </c>
      <c r="S73" s="104" t="s">
        <v>404</v>
      </c>
      <c r="T73" s="105">
        <v>12</v>
      </c>
      <c r="U73" s="100"/>
      <c r="V73" s="100">
        <v>680</v>
      </c>
      <c r="W73" s="101">
        <v>51</v>
      </c>
      <c r="X73" s="106">
        <v>9</v>
      </c>
      <c r="Y73" s="93">
        <v>1</v>
      </c>
    </row>
    <row r="74" spans="1:25" ht="16.5" customHeight="1">
      <c r="A74" s="93">
        <v>0</v>
      </c>
      <c r="B74" s="94">
        <v>6</v>
      </c>
      <c r="C74" s="95">
        <v>62</v>
      </c>
      <c r="D74" s="96" t="s">
        <v>574</v>
      </c>
      <c r="E74" s="97" t="s">
        <v>103</v>
      </c>
      <c r="F74" s="98" t="s">
        <v>136</v>
      </c>
      <c r="G74" s="99">
        <v>6</v>
      </c>
      <c r="H74" s="100">
        <v>150</v>
      </c>
      <c r="I74" s="100"/>
      <c r="J74" s="101">
        <v>51</v>
      </c>
      <c r="K74" s="102">
        <v>4</v>
      </c>
      <c r="L74" s="93">
        <v>0</v>
      </c>
      <c r="M74" s="23"/>
      <c r="N74" s="93">
        <v>0</v>
      </c>
      <c r="O74" s="94">
        <v>8</v>
      </c>
      <c r="P74" s="95">
        <v>32</v>
      </c>
      <c r="Q74" s="103" t="s">
        <v>180</v>
      </c>
      <c r="R74" s="97" t="s">
        <v>103</v>
      </c>
      <c r="S74" s="104" t="s">
        <v>276</v>
      </c>
      <c r="T74" s="105">
        <v>11</v>
      </c>
      <c r="U74" s="100"/>
      <c r="V74" s="100">
        <v>650</v>
      </c>
      <c r="W74" s="101">
        <v>23</v>
      </c>
      <c r="X74" s="106">
        <v>2</v>
      </c>
      <c r="Y74" s="93">
        <v>0</v>
      </c>
    </row>
    <row r="75" spans="1:25" s="26" customFormat="1" ht="30" customHeight="1">
      <c r="A75" s="24"/>
      <c r="B75" s="24"/>
      <c r="C75" s="32"/>
      <c r="D75" s="24"/>
      <c r="E75" s="24"/>
      <c r="F75" s="24"/>
      <c r="G75" s="24"/>
      <c r="H75" s="24"/>
      <c r="I75" s="24"/>
      <c r="J75" s="32"/>
      <c r="K75" s="24"/>
      <c r="L75" s="24"/>
      <c r="M75" s="30"/>
      <c r="N75" s="24"/>
      <c r="O75" s="24"/>
      <c r="P75" s="32"/>
      <c r="Q75" s="24"/>
      <c r="R75" s="24"/>
      <c r="S75" s="24"/>
      <c r="T75" s="24"/>
      <c r="U75" s="24"/>
      <c r="V75" s="24"/>
      <c r="W75" s="32"/>
      <c r="X75" s="24"/>
      <c r="Y75" s="24"/>
    </row>
    <row r="76" spans="1:25" s="26" customFormat="1" ht="15">
      <c r="A76" s="122"/>
      <c r="B76" s="123" t="s">
        <v>53</v>
      </c>
      <c r="C76" s="124"/>
      <c r="D76" s="123"/>
      <c r="E76" s="125" t="s">
        <v>233</v>
      </c>
      <c r="F76" s="125"/>
      <c r="G76" s="126"/>
      <c r="H76" s="127" t="s">
        <v>55</v>
      </c>
      <c r="I76" s="127"/>
      <c r="J76" s="128" t="s">
        <v>138</v>
      </c>
      <c r="K76" s="128"/>
      <c r="L76" s="22"/>
      <c r="M76" s="23">
        <v>150</v>
      </c>
      <c r="N76" s="122"/>
      <c r="O76" s="123" t="s">
        <v>53</v>
      </c>
      <c r="P76" s="124"/>
      <c r="Q76" s="123"/>
      <c r="R76" s="125" t="s">
        <v>234</v>
      </c>
      <c r="S76" s="125"/>
      <c r="T76" s="126"/>
      <c r="U76" s="127" t="s">
        <v>55</v>
      </c>
      <c r="V76" s="127"/>
      <c r="W76" s="128" t="s">
        <v>140</v>
      </c>
      <c r="X76" s="128"/>
      <c r="Y76" s="22"/>
    </row>
    <row r="77" spans="1:25" s="26" customFormat="1" ht="12.75">
      <c r="A77" s="129"/>
      <c r="B77" s="129"/>
      <c r="C77" s="130"/>
      <c r="D77" s="131"/>
      <c r="E77" s="131"/>
      <c r="F77" s="131"/>
      <c r="G77" s="131"/>
      <c r="H77" s="132" t="s">
        <v>59</v>
      </c>
      <c r="I77" s="132"/>
      <c r="J77" s="128" t="s">
        <v>142</v>
      </c>
      <c r="K77" s="128"/>
      <c r="L77" s="22"/>
      <c r="M77" s="23">
        <v>150</v>
      </c>
      <c r="N77" s="129"/>
      <c r="O77" s="129"/>
      <c r="P77" s="130"/>
      <c r="Q77" s="131"/>
      <c r="R77" s="131"/>
      <c r="S77" s="131"/>
      <c r="T77" s="131"/>
      <c r="U77" s="132" t="s">
        <v>59</v>
      </c>
      <c r="V77" s="132"/>
      <c r="W77" s="128" t="s">
        <v>60</v>
      </c>
      <c r="X77" s="128"/>
      <c r="Y77" s="22"/>
    </row>
    <row r="78" spans="1:25" s="26" customFormat="1" ht="4.5" customHeight="1">
      <c r="A78" s="133"/>
      <c r="B78" s="134"/>
      <c r="C78" s="135"/>
      <c r="D78" s="136"/>
      <c r="E78" s="137"/>
      <c r="F78" s="137"/>
      <c r="G78" s="138"/>
      <c r="H78" s="139"/>
      <c r="I78" s="139"/>
      <c r="J78" s="135"/>
      <c r="K78" s="134"/>
      <c r="L78" s="140"/>
      <c r="M78" s="23"/>
      <c r="N78" s="133"/>
      <c r="O78" s="134"/>
      <c r="P78" s="135"/>
      <c r="Q78" s="136"/>
      <c r="R78" s="137"/>
      <c r="S78" s="137"/>
      <c r="T78" s="138"/>
      <c r="U78" s="139"/>
      <c r="V78" s="139"/>
      <c r="W78" s="141"/>
      <c r="X78" s="139"/>
      <c r="Y78" s="140"/>
    </row>
    <row r="79" spans="1:25" s="26" customFormat="1" ht="12.75" customHeight="1">
      <c r="A79" s="142" t="str">
        <f>$A$4</f>
        <v>3 тур</v>
      </c>
      <c r="B79" s="143"/>
      <c r="C79" s="144"/>
      <c r="D79" s="145"/>
      <c r="E79" s="25" t="s">
        <v>63</v>
      </c>
      <c r="F79" s="146" t="s">
        <v>663</v>
      </c>
      <c r="H79" s="147"/>
      <c r="I79" s="148"/>
      <c r="J79" s="28"/>
      <c r="K79" s="60"/>
      <c r="L79" s="61"/>
      <c r="M79" s="149"/>
      <c r="N79" s="142" t="str">
        <f>$A$4</f>
        <v>3 тур</v>
      </c>
      <c r="O79" s="143"/>
      <c r="P79" s="144"/>
      <c r="Q79" s="145"/>
      <c r="R79" s="25" t="s">
        <v>63</v>
      </c>
      <c r="S79" s="146" t="s">
        <v>419</v>
      </c>
      <c r="U79" s="147"/>
      <c r="V79" s="148"/>
      <c r="W79" s="28"/>
      <c r="X79" s="60"/>
      <c r="Y79" s="61"/>
    </row>
    <row r="80" spans="1:25" s="26" customFormat="1" ht="12.75" customHeight="1">
      <c r="A80" s="150"/>
      <c r="B80" s="143"/>
      <c r="C80" s="144"/>
      <c r="D80" s="145"/>
      <c r="E80" s="27" t="s">
        <v>66</v>
      </c>
      <c r="F80" s="146" t="s">
        <v>664</v>
      </c>
      <c r="H80" s="151"/>
      <c r="I80" s="148"/>
      <c r="J80" s="29"/>
      <c r="K80" s="62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13.1</v>
      </c>
      <c r="L80" s="63"/>
      <c r="M80" s="149"/>
      <c r="N80" s="150"/>
      <c r="O80" s="143"/>
      <c r="P80" s="144"/>
      <c r="Q80" s="145"/>
      <c r="R80" s="27" t="s">
        <v>66</v>
      </c>
      <c r="S80" s="146" t="s">
        <v>665</v>
      </c>
      <c r="U80" s="151"/>
      <c r="V80" s="148"/>
      <c r="W80" s="29"/>
      <c r="X80" s="62">
        <f>IF(S79&amp;S80&amp;S81&amp;S82="","",(LEN(S79&amp;S80&amp;S81&amp;S82)-LEN(SUBSTITUTE(S79&amp;S80&amp;S81&amp;S82,"Т","")))*4+(LEN(S79&amp;S80&amp;S81&amp;S82)-LEN(SUBSTITUTE(S79&amp;S80&amp;S81&amp;S82,"К","")))*3+(LEN(S79&amp;S80&amp;S81&amp;S82)-LEN(SUBSTITUTE(S79&amp;S80&amp;S81&amp;S82,"Д","")))*2+(LEN(S79&amp;S80&amp;S81&amp;S82)-LEN(SUBSTITUTE(S79&amp;S80&amp;S81&amp;S82,"В","")))+0.1)</f>
        <v>7.1</v>
      </c>
      <c r="Y80" s="63"/>
    </row>
    <row r="81" spans="1:25" s="26" customFormat="1" ht="12.75" customHeight="1">
      <c r="A81" s="150"/>
      <c r="B81" s="143"/>
      <c r="C81" s="144"/>
      <c r="D81" s="145"/>
      <c r="E81" s="27" t="s">
        <v>69</v>
      </c>
      <c r="F81" s="146" t="s">
        <v>371</v>
      </c>
      <c r="H81" s="147"/>
      <c r="I81" s="148"/>
      <c r="J81" s="64">
        <f>IF(K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1.1</v>
      </c>
      <c r="K81" s="62" t="str">
        <f>IF(K80="","","+")</f>
        <v>+</v>
      </c>
      <c r="L81" s="65">
        <f>IF(K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18.1</v>
      </c>
      <c r="M81" s="149"/>
      <c r="N81" s="150"/>
      <c r="O81" s="143"/>
      <c r="P81" s="144"/>
      <c r="Q81" s="145"/>
      <c r="R81" s="27" t="s">
        <v>69</v>
      </c>
      <c r="S81" s="161" t="s">
        <v>666</v>
      </c>
      <c r="U81" s="147"/>
      <c r="V81" s="148"/>
      <c r="W81" s="64">
        <f>IF(X80="","",(LEN(O83&amp;O84&amp;O85&amp;O86)-LEN(SUBSTITUTE(O83&amp;O84&amp;O85&amp;O86,"Т","")))*4+(LEN(O83&amp;O84&amp;O85&amp;O86)-LEN(SUBSTITUTE(O83&amp;O84&amp;O85&amp;O86,"К","")))*3+(LEN(O83&amp;O84&amp;O85&amp;O86)-LEN(SUBSTITUTE(O83&amp;O84&amp;O85&amp;O86,"Д","")))*2+(LEN(O83&amp;O84&amp;O85&amp;O86)-LEN(SUBSTITUTE(O83&amp;O84&amp;O85&amp;O86,"В","")))+0.1)</f>
        <v>13.1</v>
      </c>
      <c r="X81" s="62" t="str">
        <f>IF(X80="","","+")</f>
        <v>+</v>
      </c>
      <c r="Y81" s="65">
        <f>IF(X80="","",(LEN(U83&amp;U84&amp;U85&amp;U86)-LEN(SUBSTITUTE(U83&amp;U84&amp;U85&amp;U86,"Т","")))*4+(LEN(U83&amp;U84&amp;U85&amp;U86)-LEN(SUBSTITUTE(U83&amp;U84&amp;U85&amp;U86,"К","")))*3+(LEN(U83&amp;U84&amp;U85&amp;U86)-LEN(SUBSTITUTE(U83&amp;U84&amp;U85&amp;U86,"Д","")))*2+(LEN(U83&amp;U84&amp;U85&amp;U86)-LEN(SUBSTITUTE(U83&amp;U84&amp;U85&amp;U86,"В","")))+0.1)</f>
        <v>9.1</v>
      </c>
    </row>
    <row r="82" spans="1:25" s="26" customFormat="1" ht="12.75" customHeight="1">
      <c r="A82" s="150"/>
      <c r="B82" s="143"/>
      <c r="C82" s="144"/>
      <c r="D82" s="145"/>
      <c r="E82" s="25" t="s">
        <v>72</v>
      </c>
      <c r="F82" s="146" t="s">
        <v>667</v>
      </c>
      <c r="H82" s="147"/>
      <c r="I82" s="148"/>
      <c r="J82" s="29"/>
      <c r="K82" s="62">
        <f>IF(K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8.1</v>
      </c>
      <c r="L82" s="63"/>
      <c r="M82" s="149"/>
      <c r="N82" s="150"/>
      <c r="O82" s="143"/>
      <c r="P82" s="144"/>
      <c r="Q82" s="145"/>
      <c r="R82" s="25" t="s">
        <v>72</v>
      </c>
      <c r="S82" s="146" t="s">
        <v>668</v>
      </c>
      <c r="U82" s="147"/>
      <c r="V82" s="148"/>
      <c r="W82" s="29"/>
      <c r="X82" s="62">
        <f>IF(X80="","",(LEN(S87&amp;S88&amp;S89&amp;S90)-LEN(SUBSTITUTE(S87&amp;S88&amp;S89&amp;S90,"Т","")))*4+(LEN(S87&amp;S88&amp;S89&amp;S90)-LEN(SUBSTITUTE(S87&amp;S88&amp;S89&amp;S90,"К","")))*3+(LEN(S87&amp;S88&amp;S89&amp;S90)-LEN(SUBSTITUTE(S87&amp;S88&amp;S89&amp;S90,"Д","")))*2+(LEN(S87&amp;S88&amp;S89&amp;S90)-LEN(SUBSTITUTE(S87&amp;S88&amp;S89&amp;S90,"В","")))+0.1)</f>
        <v>11.1</v>
      </c>
      <c r="Y82" s="63"/>
    </row>
    <row r="83" spans="1:25" s="26" customFormat="1" ht="12.75" customHeight="1">
      <c r="A83" s="66" t="s">
        <v>63</v>
      </c>
      <c r="B83" s="152" t="s">
        <v>489</v>
      </c>
      <c r="C83" s="144"/>
      <c r="D83" s="145"/>
      <c r="E83" s="153"/>
      <c r="F83" s="153"/>
      <c r="G83" s="25" t="s">
        <v>63</v>
      </c>
      <c r="H83" s="146" t="s">
        <v>669</v>
      </c>
      <c r="J83" s="147"/>
      <c r="K83" s="151"/>
      <c r="L83" s="154"/>
      <c r="M83" s="149"/>
      <c r="N83" s="66" t="s">
        <v>63</v>
      </c>
      <c r="O83" s="152" t="s">
        <v>343</v>
      </c>
      <c r="P83" s="144"/>
      <c r="Q83" s="145"/>
      <c r="R83" s="153"/>
      <c r="S83" s="153"/>
      <c r="T83" s="25" t="s">
        <v>63</v>
      </c>
      <c r="U83" s="146" t="s">
        <v>670</v>
      </c>
      <c r="W83" s="147"/>
      <c r="X83" s="151"/>
      <c r="Y83" s="154"/>
    </row>
    <row r="84" spans="1:25" s="26" customFormat="1" ht="12.75" customHeight="1">
      <c r="A84" s="67" t="s">
        <v>66</v>
      </c>
      <c r="B84" s="152" t="s">
        <v>671</v>
      </c>
      <c r="C84" s="155"/>
      <c r="D84" s="145"/>
      <c r="E84" s="153"/>
      <c r="F84" s="153"/>
      <c r="G84" s="27" t="s">
        <v>66</v>
      </c>
      <c r="H84" s="146" t="s">
        <v>482</v>
      </c>
      <c r="J84" s="147"/>
      <c r="K84" s="151"/>
      <c r="L84" s="154"/>
      <c r="M84" s="149"/>
      <c r="N84" s="67" t="s">
        <v>66</v>
      </c>
      <c r="O84" s="152" t="s">
        <v>197</v>
      </c>
      <c r="P84" s="155"/>
      <c r="Q84" s="145"/>
      <c r="R84" s="153"/>
      <c r="S84" s="153"/>
      <c r="T84" s="27" t="s">
        <v>66</v>
      </c>
      <c r="U84" s="146" t="s">
        <v>408</v>
      </c>
      <c r="W84" s="147"/>
      <c r="X84" s="151"/>
      <c r="Y84" s="154"/>
    </row>
    <row r="85" spans="1:25" s="26" customFormat="1" ht="12.75" customHeight="1">
      <c r="A85" s="67" t="s">
        <v>69</v>
      </c>
      <c r="B85" s="152" t="s">
        <v>672</v>
      </c>
      <c r="C85" s="144"/>
      <c r="D85" s="145"/>
      <c r="E85" s="153"/>
      <c r="F85" s="153"/>
      <c r="G85" s="27" t="s">
        <v>69</v>
      </c>
      <c r="H85" s="146" t="s">
        <v>324</v>
      </c>
      <c r="J85" s="147"/>
      <c r="K85" s="147"/>
      <c r="L85" s="154"/>
      <c r="M85" s="149"/>
      <c r="N85" s="67" t="s">
        <v>69</v>
      </c>
      <c r="O85" s="152" t="s">
        <v>673</v>
      </c>
      <c r="P85" s="144"/>
      <c r="Q85" s="145"/>
      <c r="R85" s="153"/>
      <c r="S85" s="153"/>
      <c r="T85" s="27" t="s">
        <v>69</v>
      </c>
      <c r="U85" s="146" t="s">
        <v>674</v>
      </c>
      <c r="W85" s="147"/>
      <c r="X85" s="147"/>
      <c r="Y85" s="154"/>
    </row>
    <row r="86" spans="1:25" s="26" customFormat="1" ht="12.75" customHeight="1">
      <c r="A86" s="66" t="s">
        <v>72</v>
      </c>
      <c r="B86" s="152" t="s">
        <v>675</v>
      </c>
      <c r="C86" s="155"/>
      <c r="D86" s="145"/>
      <c r="E86" s="153"/>
      <c r="F86" s="153"/>
      <c r="G86" s="25" t="s">
        <v>72</v>
      </c>
      <c r="H86" s="146" t="s">
        <v>418</v>
      </c>
      <c r="J86" s="147"/>
      <c r="K86" s="68" t="s">
        <v>89</v>
      </c>
      <c r="L86" s="154"/>
      <c r="M86" s="149"/>
      <c r="N86" s="66" t="s">
        <v>72</v>
      </c>
      <c r="O86" s="156" t="s">
        <v>676</v>
      </c>
      <c r="P86" s="155"/>
      <c r="Q86" s="145"/>
      <c r="R86" s="153"/>
      <c r="S86" s="153"/>
      <c r="T86" s="25" t="s">
        <v>72</v>
      </c>
      <c r="U86" s="146" t="s">
        <v>414</v>
      </c>
      <c r="W86" s="147"/>
      <c r="X86" s="68" t="s">
        <v>89</v>
      </c>
      <c r="Y86" s="154"/>
    </row>
    <row r="87" spans="1:25" s="26" customFormat="1" ht="12.75" customHeight="1">
      <c r="A87" s="157"/>
      <c r="B87" s="155"/>
      <c r="C87" s="155"/>
      <c r="D87" s="145"/>
      <c r="E87" s="25" t="s">
        <v>63</v>
      </c>
      <c r="F87" s="146" t="s">
        <v>542</v>
      </c>
      <c r="H87" s="147"/>
      <c r="I87" s="158"/>
      <c r="J87" s="69" t="s">
        <v>93</v>
      </c>
      <c r="K87" s="159" t="s">
        <v>677</v>
      </c>
      <c r="L87" s="154"/>
      <c r="M87" s="149"/>
      <c r="N87" s="157"/>
      <c r="O87" s="155"/>
      <c r="P87" s="155"/>
      <c r="Q87" s="145"/>
      <c r="R87" s="25" t="s">
        <v>63</v>
      </c>
      <c r="S87" s="146" t="s">
        <v>414</v>
      </c>
      <c r="U87" s="147"/>
      <c r="V87" s="158"/>
      <c r="W87" s="69" t="s">
        <v>93</v>
      </c>
      <c r="X87" s="159" t="s">
        <v>678</v>
      </c>
      <c r="Y87" s="154"/>
    </row>
    <row r="88" spans="1:25" s="26" customFormat="1" ht="12.75" customHeight="1">
      <c r="A88" s="150"/>
      <c r="B88" s="70" t="s">
        <v>97</v>
      </c>
      <c r="C88" s="144"/>
      <c r="D88" s="145"/>
      <c r="E88" s="27" t="s">
        <v>66</v>
      </c>
      <c r="F88" s="146" t="s">
        <v>499</v>
      </c>
      <c r="H88" s="147"/>
      <c r="I88" s="148"/>
      <c r="J88" s="69" t="s">
        <v>7</v>
      </c>
      <c r="K88" s="160" t="s">
        <v>679</v>
      </c>
      <c r="L88" s="154"/>
      <c r="M88" s="149"/>
      <c r="N88" s="150"/>
      <c r="O88" s="70" t="s">
        <v>97</v>
      </c>
      <c r="P88" s="144"/>
      <c r="Q88" s="145"/>
      <c r="R88" s="27" t="s">
        <v>66</v>
      </c>
      <c r="S88" s="146" t="s">
        <v>680</v>
      </c>
      <c r="U88" s="147"/>
      <c r="V88" s="148"/>
      <c r="W88" s="69" t="s">
        <v>7</v>
      </c>
      <c r="X88" s="160" t="s">
        <v>678</v>
      </c>
      <c r="Y88" s="154"/>
    </row>
    <row r="89" spans="1:25" s="26" customFormat="1" ht="12.75" customHeight="1">
      <c r="A89" s="150"/>
      <c r="B89" s="70" t="s">
        <v>105</v>
      </c>
      <c r="C89" s="144"/>
      <c r="D89" s="145"/>
      <c r="E89" s="27" t="s">
        <v>69</v>
      </c>
      <c r="F89" s="146" t="s">
        <v>681</v>
      </c>
      <c r="H89" s="151"/>
      <c r="I89" s="148"/>
      <c r="J89" s="69" t="s">
        <v>103</v>
      </c>
      <c r="K89" s="160" t="s">
        <v>682</v>
      </c>
      <c r="L89" s="154"/>
      <c r="M89" s="149"/>
      <c r="N89" s="150"/>
      <c r="O89" s="70" t="s">
        <v>501</v>
      </c>
      <c r="P89" s="144"/>
      <c r="Q89" s="145"/>
      <c r="R89" s="27" t="s">
        <v>69</v>
      </c>
      <c r="S89" s="146" t="s">
        <v>683</v>
      </c>
      <c r="U89" s="151"/>
      <c r="V89" s="148"/>
      <c r="W89" s="69" t="s">
        <v>103</v>
      </c>
      <c r="X89" s="160" t="s">
        <v>684</v>
      </c>
      <c r="Y89" s="154"/>
    </row>
    <row r="90" spans="1:25" s="26" customFormat="1" ht="12.75" customHeight="1">
      <c r="A90" s="162"/>
      <c r="B90" s="163"/>
      <c r="C90" s="163"/>
      <c r="D90" s="145"/>
      <c r="E90" s="25" t="s">
        <v>72</v>
      </c>
      <c r="F90" s="161" t="s">
        <v>485</v>
      </c>
      <c r="H90" s="163"/>
      <c r="I90" s="163"/>
      <c r="J90" s="71" t="s">
        <v>109</v>
      </c>
      <c r="K90" s="160" t="s">
        <v>682</v>
      </c>
      <c r="L90" s="164"/>
      <c r="M90" s="165"/>
      <c r="N90" s="162"/>
      <c r="O90" s="163"/>
      <c r="P90" s="163"/>
      <c r="Q90" s="145"/>
      <c r="R90" s="25" t="s">
        <v>72</v>
      </c>
      <c r="S90" s="146" t="s">
        <v>685</v>
      </c>
      <c r="U90" s="163"/>
      <c r="V90" s="163"/>
      <c r="W90" s="71" t="s">
        <v>109</v>
      </c>
      <c r="X90" s="160" t="s">
        <v>684</v>
      </c>
      <c r="Y90" s="164"/>
    </row>
    <row r="91" spans="1:25" ht="4.5" customHeight="1">
      <c r="A91" s="72"/>
      <c r="B91" s="73"/>
      <c r="C91" s="74"/>
      <c r="D91" s="75"/>
      <c r="E91" s="76"/>
      <c r="F91" s="76"/>
      <c r="G91" s="77"/>
      <c r="H91" s="78"/>
      <c r="I91" s="78"/>
      <c r="J91" s="74"/>
      <c r="K91" s="73"/>
      <c r="L91" s="79"/>
      <c r="N91" s="72"/>
      <c r="O91" s="73"/>
      <c r="P91" s="74"/>
      <c r="Q91" s="75"/>
      <c r="R91" s="76"/>
      <c r="S91" s="76"/>
      <c r="T91" s="77"/>
      <c r="U91" s="78"/>
      <c r="V91" s="78"/>
      <c r="W91" s="74"/>
      <c r="X91" s="73"/>
      <c r="Y91" s="79"/>
    </row>
    <row r="92" spans="1:25" ht="12.75" customHeight="1">
      <c r="A92" s="80"/>
      <c r="B92" s="80" t="s">
        <v>111</v>
      </c>
      <c r="C92" s="81"/>
      <c r="D92" s="82" t="s">
        <v>112</v>
      </c>
      <c r="E92" s="82" t="s">
        <v>113</v>
      </c>
      <c r="F92" s="83" t="s">
        <v>114</v>
      </c>
      <c r="G92" s="82" t="s">
        <v>115</v>
      </c>
      <c r="H92" s="84" t="s">
        <v>116</v>
      </c>
      <c r="I92" s="85"/>
      <c r="J92" s="81" t="s">
        <v>117</v>
      </c>
      <c r="K92" s="82" t="s">
        <v>111</v>
      </c>
      <c r="L92" s="80" t="s">
        <v>118</v>
      </c>
      <c r="M92" s="23">
        <v>150</v>
      </c>
      <c r="N92" s="80"/>
      <c r="O92" s="80" t="s">
        <v>111</v>
      </c>
      <c r="P92" s="81"/>
      <c r="Q92" s="82" t="s">
        <v>112</v>
      </c>
      <c r="R92" s="82" t="s">
        <v>113</v>
      </c>
      <c r="S92" s="83" t="s">
        <v>114</v>
      </c>
      <c r="T92" s="82" t="s">
        <v>115</v>
      </c>
      <c r="U92" s="84" t="s">
        <v>116</v>
      </c>
      <c r="V92" s="85"/>
      <c r="W92" s="81" t="s">
        <v>117</v>
      </c>
      <c r="X92" s="82" t="s">
        <v>111</v>
      </c>
      <c r="Y92" s="80" t="s">
        <v>118</v>
      </c>
    </row>
    <row r="93" spans="1:25" ht="12.75">
      <c r="A93" s="86" t="s">
        <v>118</v>
      </c>
      <c r="B93" s="87" t="s">
        <v>119</v>
      </c>
      <c r="C93" s="88" t="s">
        <v>120</v>
      </c>
      <c r="D93" s="89" t="s">
        <v>121</v>
      </c>
      <c r="E93" s="89" t="s">
        <v>122</v>
      </c>
      <c r="F93" s="89"/>
      <c r="G93" s="89"/>
      <c r="H93" s="90" t="s">
        <v>120</v>
      </c>
      <c r="I93" s="90" t="s">
        <v>117</v>
      </c>
      <c r="J93" s="91"/>
      <c r="K93" s="86" t="s">
        <v>119</v>
      </c>
      <c r="L93" s="86"/>
      <c r="M93" s="23">
        <v>150</v>
      </c>
      <c r="N93" s="86" t="s">
        <v>118</v>
      </c>
      <c r="O93" s="86" t="s">
        <v>119</v>
      </c>
      <c r="P93" s="91" t="s">
        <v>120</v>
      </c>
      <c r="Q93" s="92" t="s">
        <v>121</v>
      </c>
      <c r="R93" s="92" t="s">
        <v>122</v>
      </c>
      <c r="S93" s="92"/>
      <c r="T93" s="92"/>
      <c r="U93" s="90" t="s">
        <v>120</v>
      </c>
      <c r="V93" s="90" t="s">
        <v>117</v>
      </c>
      <c r="W93" s="91"/>
      <c r="X93" s="86" t="s">
        <v>119</v>
      </c>
      <c r="Y93" s="86"/>
    </row>
    <row r="94" spans="1:25" ht="16.5" customHeight="1">
      <c r="A94" s="93">
        <v>-3</v>
      </c>
      <c r="B94" s="94">
        <v>4</v>
      </c>
      <c r="C94" s="95">
        <v>62</v>
      </c>
      <c r="D94" s="96" t="s">
        <v>686</v>
      </c>
      <c r="E94" s="97" t="s">
        <v>93</v>
      </c>
      <c r="F94" s="98" t="s">
        <v>443</v>
      </c>
      <c r="G94" s="99">
        <v>7</v>
      </c>
      <c r="H94" s="100"/>
      <c r="I94" s="100">
        <v>100</v>
      </c>
      <c r="J94" s="101">
        <v>51</v>
      </c>
      <c r="K94" s="102">
        <v>6</v>
      </c>
      <c r="L94" s="93">
        <v>3</v>
      </c>
      <c r="M94" s="23"/>
      <c r="N94" s="93">
        <v>-2</v>
      </c>
      <c r="O94" s="94">
        <v>3</v>
      </c>
      <c r="P94" s="95">
        <v>62</v>
      </c>
      <c r="Q94" s="103" t="s">
        <v>180</v>
      </c>
      <c r="R94" s="97" t="s">
        <v>103</v>
      </c>
      <c r="S94" s="107" t="s">
        <v>271</v>
      </c>
      <c r="T94" s="105">
        <v>10</v>
      </c>
      <c r="U94" s="100"/>
      <c r="V94" s="100">
        <v>420</v>
      </c>
      <c r="W94" s="101">
        <v>51</v>
      </c>
      <c r="X94" s="106">
        <v>7</v>
      </c>
      <c r="Y94" s="93">
        <v>2</v>
      </c>
    </row>
    <row r="95" spans="1:25" ht="16.5" customHeight="1">
      <c r="A95" s="93">
        <v>3</v>
      </c>
      <c r="B95" s="94">
        <v>6</v>
      </c>
      <c r="C95" s="95">
        <v>42</v>
      </c>
      <c r="D95" s="96" t="s">
        <v>135</v>
      </c>
      <c r="E95" s="97" t="s">
        <v>103</v>
      </c>
      <c r="F95" s="98" t="s">
        <v>543</v>
      </c>
      <c r="G95" s="99">
        <v>7</v>
      </c>
      <c r="H95" s="100">
        <v>100</v>
      </c>
      <c r="I95" s="100"/>
      <c r="J95" s="101">
        <v>11</v>
      </c>
      <c r="K95" s="102">
        <v>4</v>
      </c>
      <c r="L95" s="93">
        <v>-3</v>
      </c>
      <c r="M95" s="23"/>
      <c r="N95" s="93">
        <v>5</v>
      </c>
      <c r="O95" s="94">
        <v>8</v>
      </c>
      <c r="P95" s="95">
        <v>42</v>
      </c>
      <c r="Q95" s="96" t="s">
        <v>230</v>
      </c>
      <c r="R95" s="97" t="s">
        <v>103</v>
      </c>
      <c r="S95" s="107" t="s">
        <v>271</v>
      </c>
      <c r="T95" s="105">
        <v>10</v>
      </c>
      <c r="U95" s="100"/>
      <c r="V95" s="100">
        <v>170</v>
      </c>
      <c r="W95" s="101">
        <v>11</v>
      </c>
      <c r="X95" s="106">
        <v>2</v>
      </c>
      <c r="Y95" s="93">
        <v>-5</v>
      </c>
    </row>
    <row r="96" spans="1:25" ht="16.5" customHeight="1">
      <c r="A96" s="93">
        <v>3</v>
      </c>
      <c r="B96" s="94">
        <v>8</v>
      </c>
      <c r="C96" s="108">
        <v>21</v>
      </c>
      <c r="D96" s="96" t="s">
        <v>687</v>
      </c>
      <c r="E96" s="109" t="s">
        <v>7</v>
      </c>
      <c r="F96" s="109" t="s">
        <v>129</v>
      </c>
      <c r="G96" s="111">
        <v>9</v>
      </c>
      <c r="H96" s="112">
        <v>110</v>
      </c>
      <c r="I96" s="112"/>
      <c r="J96" s="113">
        <v>31</v>
      </c>
      <c r="K96" s="114">
        <v>2</v>
      </c>
      <c r="L96" s="115">
        <v>-3</v>
      </c>
      <c r="M96" s="31"/>
      <c r="N96" s="115">
        <v>6</v>
      </c>
      <c r="O96" s="116">
        <v>10</v>
      </c>
      <c r="P96" s="95">
        <v>21</v>
      </c>
      <c r="Q96" s="103" t="s">
        <v>135</v>
      </c>
      <c r="R96" s="97" t="s">
        <v>103</v>
      </c>
      <c r="S96" s="107" t="s">
        <v>271</v>
      </c>
      <c r="T96" s="105">
        <v>9</v>
      </c>
      <c r="U96" s="100"/>
      <c r="V96" s="100">
        <v>140</v>
      </c>
      <c r="W96" s="101">
        <v>31</v>
      </c>
      <c r="X96" s="106">
        <v>0</v>
      </c>
      <c r="Y96" s="115">
        <v>-6</v>
      </c>
    </row>
    <row r="97" spans="1:25" ht="16.5" customHeight="1">
      <c r="A97" s="93">
        <v>5</v>
      </c>
      <c r="B97" s="94">
        <v>10</v>
      </c>
      <c r="C97" s="95">
        <v>12</v>
      </c>
      <c r="D97" s="103" t="s">
        <v>395</v>
      </c>
      <c r="E97" s="109" t="s">
        <v>109</v>
      </c>
      <c r="F97" s="110" t="s">
        <v>277</v>
      </c>
      <c r="G97" s="99">
        <v>8</v>
      </c>
      <c r="H97" s="100">
        <v>200</v>
      </c>
      <c r="I97" s="100"/>
      <c r="J97" s="101">
        <v>41</v>
      </c>
      <c r="K97" s="102">
        <v>0</v>
      </c>
      <c r="L97" s="93">
        <v>-5</v>
      </c>
      <c r="M97" s="23"/>
      <c r="N97" s="93">
        <v>-2</v>
      </c>
      <c r="O97" s="94">
        <v>3</v>
      </c>
      <c r="P97" s="95">
        <v>52</v>
      </c>
      <c r="Q97" s="103" t="s">
        <v>180</v>
      </c>
      <c r="R97" s="109" t="s">
        <v>103</v>
      </c>
      <c r="S97" s="121" t="s">
        <v>271</v>
      </c>
      <c r="T97" s="105">
        <v>10</v>
      </c>
      <c r="U97" s="100"/>
      <c r="V97" s="100">
        <v>420</v>
      </c>
      <c r="W97" s="101">
        <v>61</v>
      </c>
      <c r="X97" s="106">
        <v>7</v>
      </c>
      <c r="Y97" s="93">
        <v>2</v>
      </c>
    </row>
    <row r="98" spans="1:25" ht="16.5" customHeight="1">
      <c r="A98" s="93">
        <v>-3</v>
      </c>
      <c r="B98" s="94">
        <v>2</v>
      </c>
      <c r="C98" s="95">
        <v>52</v>
      </c>
      <c r="D98" s="96" t="s">
        <v>135</v>
      </c>
      <c r="E98" s="97" t="s">
        <v>103</v>
      </c>
      <c r="F98" s="98" t="s">
        <v>543</v>
      </c>
      <c r="G98" s="99">
        <v>8</v>
      </c>
      <c r="H98" s="100"/>
      <c r="I98" s="100">
        <v>110</v>
      </c>
      <c r="J98" s="101">
        <v>61</v>
      </c>
      <c r="K98" s="102">
        <v>8</v>
      </c>
      <c r="L98" s="93">
        <v>3</v>
      </c>
      <c r="M98" s="23"/>
      <c r="N98" s="93">
        <v>-2</v>
      </c>
      <c r="O98" s="94">
        <v>3</v>
      </c>
      <c r="P98" s="95">
        <v>12</v>
      </c>
      <c r="Q98" s="96" t="s">
        <v>180</v>
      </c>
      <c r="R98" s="97" t="s">
        <v>103</v>
      </c>
      <c r="S98" s="107" t="s">
        <v>271</v>
      </c>
      <c r="T98" s="105">
        <v>10</v>
      </c>
      <c r="U98" s="100"/>
      <c r="V98" s="100">
        <v>420</v>
      </c>
      <c r="W98" s="101">
        <v>41</v>
      </c>
      <c r="X98" s="106">
        <v>7</v>
      </c>
      <c r="Y98" s="93">
        <v>2</v>
      </c>
    </row>
    <row r="99" spans="1:25" ht="16.5" customHeight="1">
      <c r="A99" s="93">
        <v>-13</v>
      </c>
      <c r="B99" s="94">
        <v>0</v>
      </c>
      <c r="C99" s="95">
        <v>32</v>
      </c>
      <c r="D99" s="96" t="s">
        <v>688</v>
      </c>
      <c r="E99" s="97" t="s">
        <v>93</v>
      </c>
      <c r="F99" s="98" t="s">
        <v>443</v>
      </c>
      <c r="G99" s="99">
        <v>7</v>
      </c>
      <c r="H99" s="100"/>
      <c r="I99" s="100">
        <v>800</v>
      </c>
      <c r="J99" s="101">
        <v>23</v>
      </c>
      <c r="K99" s="102">
        <v>10</v>
      </c>
      <c r="L99" s="93">
        <v>13</v>
      </c>
      <c r="M99" s="23"/>
      <c r="N99" s="93">
        <v>-2</v>
      </c>
      <c r="O99" s="94">
        <v>3</v>
      </c>
      <c r="P99" s="95">
        <v>32</v>
      </c>
      <c r="Q99" s="103" t="s">
        <v>180</v>
      </c>
      <c r="R99" s="97" t="s">
        <v>103</v>
      </c>
      <c r="S99" s="107" t="s">
        <v>508</v>
      </c>
      <c r="T99" s="105">
        <v>10</v>
      </c>
      <c r="U99" s="100"/>
      <c r="V99" s="100">
        <v>420</v>
      </c>
      <c r="W99" s="101">
        <v>23</v>
      </c>
      <c r="X99" s="106">
        <v>7</v>
      </c>
      <c r="Y99" s="93">
        <v>2</v>
      </c>
    </row>
    <row r="100" spans="1:25" s="26" customFormat="1" ht="9.75" customHeight="1">
      <c r="A100" s="24"/>
      <c r="B100" s="24"/>
      <c r="C100" s="32"/>
      <c r="D100" s="24"/>
      <c r="E100" s="24"/>
      <c r="F100" s="24"/>
      <c r="G100" s="24"/>
      <c r="H100" s="24"/>
      <c r="I100" s="24"/>
      <c r="J100" s="32"/>
      <c r="K100" s="24"/>
      <c r="L100" s="24"/>
      <c r="M100" s="30"/>
      <c r="N100" s="24"/>
      <c r="O100" s="24"/>
      <c r="P100" s="32"/>
      <c r="Q100" s="24"/>
      <c r="R100" s="24"/>
      <c r="S100" s="24"/>
      <c r="T100" s="24"/>
      <c r="U100" s="24"/>
      <c r="V100" s="24"/>
      <c r="W100" s="32"/>
      <c r="X100" s="24"/>
      <c r="Y100" s="24"/>
    </row>
    <row r="101" spans="1:25" s="26" customFormat="1" ht="15">
      <c r="A101" s="122"/>
      <c r="B101" s="123" t="s">
        <v>53</v>
      </c>
      <c r="C101" s="124"/>
      <c r="D101" s="123"/>
      <c r="E101" s="125" t="s">
        <v>279</v>
      </c>
      <c r="F101" s="125"/>
      <c r="G101" s="126"/>
      <c r="H101" s="127" t="s">
        <v>55</v>
      </c>
      <c r="I101" s="127"/>
      <c r="J101" s="128" t="s">
        <v>56</v>
      </c>
      <c r="K101" s="128"/>
      <c r="L101" s="22"/>
      <c r="M101" s="23">
        <v>150</v>
      </c>
      <c r="N101" s="122"/>
      <c r="O101" s="123" t="s">
        <v>53</v>
      </c>
      <c r="P101" s="124"/>
      <c r="Q101" s="123"/>
      <c r="R101" s="125" t="s">
        <v>268</v>
      </c>
      <c r="S101" s="125"/>
      <c r="T101" s="126"/>
      <c r="U101" s="127" t="s">
        <v>55</v>
      </c>
      <c r="V101" s="127"/>
      <c r="W101" s="128" t="s">
        <v>58</v>
      </c>
      <c r="X101" s="128"/>
      <c r="Y101" s="22"/>
    </row>
    <row r="102" spans="1:25" s="26" customFormat="1" ht="12.75">
      <c r="A102" s="129"/>
      <c r="B102" s="129"/>
      <c r="C102" s="130"/>
      <c r="D102" s="131"/>
      <c r="E102" s="131"/>
      <c r="F102" s="131"/>
      <c r="G102" s="131"/>
      <c r="H102" s="132" t="s">
        <v>59</v>
      </c>
      <c r="I102" s="132"/>
      <c r="J102" s="128" t="s">
        <v>141</v>
      </c>
      <c r="K102" s="128"/>
      <c r="L102" s="22"/>
      <c r="M102" s="23">
        <v>150</v>
      </c>
      <c r="N102" s="129"/>
      <c r="O102" s="129"/>
      <c r="P102" s="130"/>
      <c r="Q102" s="131"/>
      <c r="R102" s="131"/>
      <c r="S102" s="131"/>
      <c r="T102" s="131"/>
      <c r="U102" s="132" t="s">
        <v>59</v>
      </c>
      <c r="V102" s="132"/>
      <c r="W102" s="128" t="s">
        <v>142</v>
      </c>
      <c r="X102" s="128"/>
      <c r="Y102" s="22"/>
    </row>
    <row r="103" spans="1:25" s="26" customFormat="1" ht="4.5" customHeight="1">
      <c r="A103" s="133"/>
      <c r="B103" s="134"/>
      <c r="C103" s="135"/>
      <c r="D103" s="136"/>
      <c r="E103" s="137"/>
      <c r="F103" s="137"/>
      <c r="G103" s="138"/>
      <c r="H103" s="139"/>
      <c r="I103" s="139"/>
      <c r="J103" s="135"/>
      <c r="K103" s="134"/>
      <c r="L103" s="140"/>
      <c r="M103" s="23"/>
      <c r="N103" s="133"/>
      <c r="O103" s="134"/>
      <c r="P103" s="135"/>
      <c r="Q103" s="136"/>
      <c r="R103" s="137"/>
      <c r="S103" s="137"/>
      <c r="T103" s="138"/>
      <c r="U103" s="139"/>
      <c r="V103" s="139"/>
      <c r="W103" s="141"/>
      <c r="X103" s="139"/>
      <c r="Y103" s="140"/>
    </row>
    <row r="104" spans="1:25" s="26" customFormat="1" ht="12.75" customHeight="1">
      <c r="A104" s="142" t="str">
        <f>$A$4</f>
        <v>3 тур</v>
      </c>
      <c r="B104" s="143"/>
      <c r="C104" s="144"/>
      <c r="D104" s="145"/>
      <c r="E104" s="25" t="s">
        <v>63</v>
      </c>
      <c r="F104" s="146" t="s">
        <v>572</v>
      </c>
      <c r="H104" s="147"/>
      <c r="I104" s="148"/>
      <c r="J104" s="28"/>
      <c r="K104" s="60"/>
      <c r="L104" s="61"/>
      <c r="M104" s="149"/>
      <c r="N104" s="142" t="str">
        <f>$A$4</f>
        <v>3 тур</v>
      </c>
      <c r="O104" s="143"/>
      <c r="P104" s="144"/>
      <c r="Q104" s="145"/>
      <c r="R104" s="25" t="s">
        <v>63</v>
      </c>
      <c r="S104" s="146" t="s">
        <v>64</v>
      </c>
      <c r="U104" s="147"/>
      <c r="V104" s="148"/>
      <c r="W104" s="28"/>
      <c r="X104" s="60"/>
      <c r="Y104" s="61"/>
    </row>
    <row r="105" spans="1:25" s="26" customFormat="1" ht="12.75" customHeight="1">
      <c r="A105" s="150"/>
      <c r="B105" s="143"/>
      <c r="C105" s="144"/>
      <c r="D105" s="145"/>
      <c r="E105" s="27" t="s">
        <v>66</v>
      </c>
      <c r="F105" s="146" t="s">
        <v>549</v>
      </c>
      <c r="H105" s="151"/>
      <c r="I105" s="148"/>
      <c r="J105" s="29"/>
      <c r="K105" s="62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11.1</v>
      </c>
      <c r="L105" s="63"/>
      <c r="M105" s="149"/>
      <c r="N105" s="150"/>
      <c r="O105" s="143"/>
      <c r="P105" s="144"/>
      <c r="Q105" s="145"/>
      <c r="R105" s="27" t="s">
        <v>66</v>
      </c>
      <c r="S105" s="146" t="s">
        <v>689</v>
      </c>
      <c r="U105" s="151"/>
      <c r="V105" s="148"/>
      <c r="W105" s="29"/>
      <c r="X105" s="62">
        <f>IF(S104&amp;S105&amp;S106&amp;S107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16.1</v>
      </c>
      <c r="Y105" s="63"/>
    </row>
    <row r="106" spans="1:25" s="26" customFormat="1" ht="12.75" customHeight="1">
      <c r="A106" s="150"/>
      <c r="B106" s="143"/>
      <c r="C106" s="144"/>
      <c r="D106" s="145"/>
      <c r="E106" s="27" t="s">
        <v>69</v>
      </c>
      <c r="F106" s="146" t="s">
        <v>690</v>
      </c>
      <c r="H106" s="147"/>
      <c r="I106" s="148"/>
      <c r="J106" s="64">
        <f>IF(K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4.1</v>
      </c>
      <c r="K106" s="62" t="str">
        <f>IF(K105="","","+")</f>
        <v>+</v>
      </c>
      <c r="L106" s="65">
        <f>IF(K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2.1</v>
      </c>
      <c r="M106" s="149"/>
      <c r="N106" s="150"/>
      <c r="O106" s="143"/>
      <c r="P106" s="144"/>
      <c r="Q106" s="145"/>
      <c r="R106" s="27" t="s">
        <v>69</v>
      </c>
      <c r="S106" s="146" t="s">
        <v>204</v>
      </c>
      <c r="U106" s="147"/>
      <c r="V106" s="148"/>
      <c r="W106" s="64">
        <f>IF(X105="","",(LEN(O108&amp;O109&amp;O110&amp;O111)-LEN(SUBSTITUTE(O108&amp;O109&amp;O110&amp;O111,"Т","")))*4+(LEN(O108&amp;O109&amp;O110&amp;O111)-LEN(SUBSTITUTE(O108&amp;O109&amp;O110&amp;O111,"К","")))*3+(LEN(O108&amp;O109&amp;O110&amp;O111)-LEN(SUBSTITUTE(O108&amp;O109&amp;O110&amp;O111,"Д","")))*2+(LEN(O108&amp;O109&amp;O110&amp;O111)-LEN(SUBSTITUTE(O108&amp;O109&amp;O110&amp;O111,"В","")))+0.1)</f>
        <v>15.1</v>
      </c>
      <c r="X106" s="62" t="str">
        <f>IF(X105="","","+")</f>
        <v>+</v>
      </c>
      <c r="Y106" s="65">
        <f>IF(X105="","",(LEN(U108&amp;U109&amp;U110&amp;U111)-LEN(SUBSTITUTE(U108&amp;U109&amp;U110&amp;U111,"Т","")))*4+(LEN(U108&amp;U109&amp;U110&amp;U111)-LEN(SUBSTITUTE(U108&amp;U109&amp;U110&amp;U111,"К","")))*3+(LEN(U108&amp;U109&amp;U110&amp;U111)-LEN(SUBSTITUTE(U108&amp;U109&amp;U110&amp;U111,"Д","")))*2+(LEN(U108&amp;U109&amp;U110&amp;U111)-LEN(SUBSTITUTE(U108&amp;U109&amp;U110&amp;U111,"В","")))+0.1)</f>
        <v>1.1</v>
      </c>
    </row>
    <row r="107" spans="1:25" s="26" customFormat="1" ht="12.75" customHeight="1">
      <c r="A107" s="150"/>
      <c r="B107" s="143"/>
      <c r="C107" s="144"/>
      <c r="D107" s="145"/>
      <c r="E107" s="25" t="s">
        <v>72</v>
      </c>
      <c r="F107" s="146" t="s">
        <v>626</v>
      </c>
      <c r="H107" s="147"/>
      <c r="I107" s="148"/>
      <c r="J107" s="29"/>
      <c r="K107" s="62">
        <f>IF(K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23.1</v>
      </c>
      <c r="L107" s="63"/>
      <c r="M107" s="149"/>
      <c r="N107" s="150"/>
      <c r="O107" s="143"/>
      <c r="P107" s="144"/>
      <c r="Q107" s="145"/>
      <c r="R107" s="25" t="s">
        <v>72</v>
      </c>
      <c r="S107" s="146" t="s">
        <v>691</v>
      </c>
      <c r="U107" s="147"/>
      <c r="V107" s="148"/>
      <c r="W107" s="29"/>
      <c r="X107" s="62">
        <f>IF(X105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8.1</v>
      </c>
      <c r="Y107" s="63"/>
    </row>
    <row r="108" spans="1:25" s="26" customFormat="1" ht="12.75" customHeight="1">
      <c r="A108" s="66" t="s">
        <v>63</v>
      </c>
      <c r="B108" s="152" t="s">
        <v>491</v>
      </c>
      <c r="C108" s="144"/>
      <c r="D108" s="145"/>
      <c r="E108" s="153"/>
      <c r="F108" s="153"/>
      <c r="G108" s="25" t="s">
        <v>63</v>
      </c>
      <c r="H108" s="146" t="s">
        <v>157</v>
      </c>
      <c r="J108" s="147"/>
      <c r="K108" s="151"/>
      <c r="L108" s="154"/>
      <c r="M108" s="149"/>
      <c r="N108" s="66" t="s">
        <v>63</v>
      </c>
      <c r="O108" s="152" t="s">
        <v>692</v>
      </c>
      <c r="P108" s="144"/>
      <c r="Q108" s="145"/>
      <c r="R108" s="153"/>
      <c r="S108" s="153"/>
      <c r="T108" s="25" t="s">
        <v>63</v>
      </c>
      <c r="U108" s="146" t="s">
        <v>144</v>
      </c>
      <c r="W108" s="147"/>
      <c r="X108" s="151"/>
      <c r="Y108" s="154"/>
    </row>
    <row r="109" spans="1:25" s="26" customFormat="1" ht="12.75" customHeight="1">
      <c r="A109" s="67" t="s">
        <v>66</v>
      </c>
      <c r="B109" s="152" t="s">
        <v>693</v>
      </c>
      <c r="C109" s="155"/>
      <c r="D109" s="145"/>
      <c r="E109" s="153"/>
      <c r="F109" s="153"/>
      <c r="G109" s="27" t="s">
        <v>66</v>
      </c>
      <c r="H109" s="161" t="s">
        <v>694</v>
      </c>
      <c r="J109" s="147"/>
      <c r="K109" s="151"/>
      <c r="L109" s="154"/>
      <c r="M109" s="149"/>
      <c r="N109" s="67" t="s">
        <v>66</v>
      </c>
      <c r="O109" s="152" t="s">
        <v>197</v>
      </c>
      <c r="P109" s="155"/>
      <c r="Q109" s="145"/>
      <c r="R109" s="153"/>
      <c r="S109" s="153"/>
      <c r="T109" s="27" t="s">
        <v>66</v>
      </c>
      <c r="U109" s="146" t="s">
        <v>409</v>
      </c>
      <c r="W109" s="147"/>
      <c r="X109" s="151"/>
      <c r="Y109" s="154"/>
    </row>
    <row r="110" spans="1:25" s="26" customFormat="1" ht="12.75" customHeight="1">
      <c r="A110" s="67" t="s">
        <v>69</v>
      </c>
      <c r="B110" s="152" t="s">
        <v>450</v>
      </c>
      <c r="C110" s="144"/>
      <c r="D110" s="145"/>
      <c r="E110" s="153"/>
      <c r="F110" s="153"/>
      <c r="G110" s="27" t="s">
        <v>69</v>
      </c>
      <c r="H110" s="146" t="s">
        <v>163</v>
      </c>
      <c r="J110" s="147"/>
      <c r="K110" s="147"/>
      <c r="L110" s="154"/>
      <c r="M110" s="149"/>
      <c r="N110" s="67" t="s">
        <v>69</v>
      </c>
      <c r="O110" s="152" t="s">
        <v>695</v>
      </c>
      <c r="P110" s="144"/>
      <c r="Q110" s="145"/>
      <c r="R110" s="153"/>
      <c r="S110" s="153"/>
      <c r="T110" s="27" t="s">
        <v>69</v>
      </c>
      <c r="U110" s="161" t="s">
        <v>696</v>
      </c>
      <c r="W110" s="147"/>
      <c r="X110" s="147"/>
      <c r="Y110" s="154"/>
    </row>
    <row r="111" spans="1:25" s="26" customFormat="1" ht="12.75" customHeight="1">
      <c r="A111" s="66" t="s">
        <v>72</v>
      </c>
      <c r="B111" s="156" t="s">
        <v>697</v>
      </c>
      <c r="C111" s="155"/>
      <c r="D111" s="145"/>
      <c r="E111" s="153"/>
      <c r="F111" s="153"/>
      <c r="G111" s="25" t="s">
        <v>72</v>
      </c>
      <c r="H111" s="146" t="s">
        <v>698</v>
      </c>
      <c r="J111" s="147"/>
      <c r="K111" s="68" t="s">
        <v>89</v>
      </c>
      <c r="L111" s="154"/>
      <c r="M111" s="149"/>
      <c r="N111" s="66" t="s">
        <v>72</v>
      </c>
      <c r="O111" s="152" t="s">
        <v>336</v>
      </c>
      <c r="P111" s="155"/>
      <c r="Q111" s="145"/>
      <c r="R111" s="153"/>
      <c r="S111" s="153"/>
      <c r="T111" s="25" t="s">
        <v>72</v>
      </c>
      <c r="U111" s="146" t="s">
        <v>524</v>
      </c>
      <c r="W111" s="147"/>
      <c r="X111" s="68" t="s">
        <v>89</v>
      </c>
      <c r="Y111" s="154"/>
    </row>
    <row r="112" spans="1:25" s="26" customFormat="1" ht="12.75" customHeight="1">
      <c r="A112" s="157"/>
      <c r="B112" s="155"/>
      <c r="C112" s="155"/>
      <c r="D112" s="145"/>
      <c r="E112" s="25" t="s">
        <v>63</v>
      </c>
      <c r="F112" s="146" t="s">
        <v>699</v>
      </c>
      <c r="H112" s="147"/>
      <c r="I112" s="158"/>
      <c r="J112" s="69" t="s">
        <v>93</v>
      </c>
      <c r="K112" s="159" t="s">
        <v>700</v>
      </c>
      <c r="L112" s="154"/>
      <c r="M112" s="149"/>
      <c r="N112" s="157"/>
      <c r="O112" s="155"/>
      <c r="P112" s="155"/>
      <c r="Q112" s="145"/>
      <c r="R112" s="25" t="s">
        <v>63</v>
      </c>
      <c r="S112" s="146" t="s">
        <v>701</v>
      </c>
      <c r="U112" s="147"/>
      <c r="V112" s="158"/>
      <c r="W112" s="69" t="s">
        <v>93</v>
      </c>
      <c r="X112" s="159" t="s">
        <v>702</v>
      </c>
      <c r="Y112" s="154"/>
    </row>
    <row r="113" spans="1:25" s="26" customFormat="1" ht="12.75" customHeight="1">
      <c r="A113" s="150"/>
      <c r="B113" s="70" t="s">
        <v>97</v>
      </c>
      <c r="C113" s="144"/>
      <c r="D113" s="145"/>
      <c r="E113" s="27" t="s">
        <v>66</v>
      </c>
      <c r="F113" s="146" t="s">
        <v>418</v>
      </c>
      <c r="H113" s="147"/>
      <c r="I113" s="148"/>
      <c r="J113" s="69" t="s">
        <v>7</v>
      </c>
      <c r="K113" s="160" t="s">
        <v>700</v>
      </c>
      <c r="L113" s="154"/>
      <c r="M113" s="149"/>
      <c r="N113" s="150"/>
      <c r="O113" s="70" t="s">
        <v>97</v>
      </c>
      <c r="P113" s="144"/>
      <c r="Q113" s="145"/>
      <c r="R113" s="27" t="s">
        <v>66</v>
      </c>
      <c r="S113" s="146" t="s">
        <v>703</v>
      </c>
      <c r="U113" s="147"/>
      <c r="V113" s="148"/>
      <c r="W113" s="69" t="s">
        <v>7</v>
      </c>
      <c r="X113" s="160" t="s">
        <v>704</v>
      </c>
      <c r="Y113" s="154"/>
    </row>
    <row r="114" spans="1:25" s="26" customFormat="1" ht="12.75" customHeight="1">
      <c r="A114" s="150"/>
      <c r="B114" s="70" t="s">
        <v>705</v>
      </c>
      <c r="C114" s="144"/>
      <c r="D114" s="145"/>
      <c r="E114" s="27" t="s">
        <v>69</v>
      </c>
      <c r="F114" s="146" t="s">
        <v>706</v>
      </c>
      <c r="H114" s="151"/>
      <c r="I114" s="148"/>
      <c r="J114" s="69" t="s">
        <v>103</v>
      </c>
      <c r="K114" s="160" t="s">
        <v>707</v>
      </c>
      <c r="L114" s="154"/>
      <c r="M114" s="149"/>
      <c r="N114" s="150"/>
      <c r="O114" s="70" t="s">
        <v>391</v>
      </c>
      <c r="P114" s="144"/>
      <c r="Q114" s="145"/>
      <c r="R114" s="27" t="s">
        <v>69</v>
      </c>
      <c r="S114" s="146" t="s">
        <v>708</v>
      </c>
      <c r="U114" s="151"/>
      <c r="V114" s="148"/>
      <c r="W114" s="69" t="s">
        <v>103</v>
      </c>
      <c r="X114" s="160" t="s">
        <v>709</v>
      </c>
      <c r="Y114" s="154"/>
    </row>
    <row r="115" spans="1:25" s="26" customFormat="1" ht="12.75" customHeight="1">
      <c r="A115" s="162"/>
      <c r="B115" s="163"/>
      <c r="C115" s="163"/>
      <c r="D115" s="145"/>
      <c r="E115" s="25" t="s">
        <v>72</v>
      </c>
      <c r="F115" s="146" t="s">
        <v>710</v>
      </c>
      <c r="H115" s="163"/>
      <c r="I115" s="163"/>
      <c r="J115" s="71" t="s">
        <v>109</v>
      </c>
      <c r="K115" s="160" t="s">
        <v>707</v>
      </c>
      <c r="L115" s="164"/>
      <c r="M115" s="165"/>
      <c r="N115" s="162"/>
      <c r="O115" s="163"/>
      <c r="P115" s="163"/>
      <c r="Q115" s="145"/>
      <c r="R115" s="25" t="s">
        <v>72</v>
      </c>
      <c r="S115" s="146" t="s">
        <v>489</v>
      </c>
      <c r="U115" s="163"/>
      <c r="V115" s="163"/>
      <c r="W115" s="71" t="s">
        <v>109</v>
      </c>
      <c r="X115" s="160" t="s">
        <v>709</v>
      </c>
      <c r="Y115" s="164"/>
    </row>
    <row r="116" spans="1:25" ht="4.5" customHeight="1">
      <c r="A116" s="72"/>
      <c r="B116" s="73"/>
      <c r="C116" s="74"/>
      <c r="D116" s="75"/>
      <c r="E116" s="76"/>
      <c r="F116" s="76"/>
      <c r="G116" s="77"/>
      <c r="H116" s="78"/>
      <c r="I116" s="78"/>
      <c r="J116" s="74"/>
      <c r="K116" s="73"/>
      <c r="L116" s="79"/>
      <c r="N116" s="72"/>
      <c r="O116" s="73"/>
      <c r="P116" s="74"/>
      <c r="Q116" s="75"/>
      <c r="R116" s="76"/>
      <c r="S116" s="76"/>
      <c r="T116" s="77"/>
      <c r="U116" s="78"/>
      <c r="V116" s="78"/>
      <c r="W116" s="74"/>
      <c r="X116" s="73"/>
      <c r="Y116" s="79"/>
    </row>
    <row r="117" spans="1:25" ht="12.75" customHeight="1">
      <c r="A117" s="80"/>
      <c r="B117" s="80" t="s">
        <v>111</v>
      </c>
      <c r="C117" s="81"/>
      <c r="D117" s="82" t="s">
        <v>112</v>
      </c>
      <c r="E117" s="82" t="s">
        <v>113</v>
      </c>
      <c r="F117" s="83" t="s">
        <v>114</v>
      </c>
      <c r="G117" s="82" t="s">
        <v>115</v>
      </c>
      <c r="H117" s="84" t="s">
        <v>116</v>
      </c>
      <c r="I117" s="85"/>
      <c r="J117" s="81" t="s">
        <v>117</v>
      </c>
      <c r="K117" s="82" t="s">
        <v>111</v>
      </c>
      <c r="L117" s="80" t="s">
        <v>118</v>
      </c>
      <c r="M117" s="23">
        <v>150</v>
      </c>
      <c r="N117" s="80"/>
      <c r="O117" s="80" t="s">
        <v>111</v>
      </c>
      <c r="P117" s="81"/>
      <c r="Q117" s="82" t="s">
        <v>112</v>
      </c>
      <c r="R117" s="82" t="s">
        <v>113</v>
      </c>
      <c r="S117" s="83" t="s">
        <v>114</v>
      </c>
      <c r="T117" s="82" t="s">
        <v>115</v>
      </c>
      <c r="U117" s="84" t="s">
        <v>116</v>
      </c>
      <c r="V117" s="85"/>
      <c r="W117" s="81" t="s">
        <v>117</v>
      </c>
      <c r="X117" s="82" t="s">
        <v>111</v>
      </c>
      <c r="Y117" s="80" t="s">
        <v>118</v>
      </c>
    </row>
    <row r="118" spans="1:25" ht="12.75">
      <c r="A118" s="86" t="s">
        <v>118</v>
      </c>
      <c r="B118" s="87" t="s">
        <v>119</v>
      </c>
      <c r="C118" s="88" t="s">
        <v>120</v>
      </c>
      <c r="D118" s="89" t="s">
        <v>121</v>
      </c>
      <c r="E118" s="89" t="s">
        <v>122</v>
      </c>
      <c r="F118" s="89"/>
      <c r="G118" s="89"/>
      <c r="H118" s="90" t="s">
        <v>120</v>
      </c>
      <c r="I118" s="90" t="s">
        <v>117</v>
      </c>
      <c r="J118" s="91"/>
      <c r="K118" s="86" t="s">
        <v>119</v>
      </c>
      <c r="L118" s="86"/>
      <c r="M118" s="23">
        <v>150</v>
      </c>
      <c r="N118" s="86" t="s">
        <v>118</v>
      </c>
      <c r="O118" s="86" t="s">
        <v>119</v>
      </c>
      <c r="P118" s="91" t="s">
        <v>120</v>
      </c>
      <c r="Q118" s="92" t="s">
        <v>121</v>
      </c>
      <c r="R118" s="92" t="s">
        <v>122</v>
      </c>
      <c r="S118" s="92"/>
      <c r="T118" s="92"/>
      <c r="U118" s="90" t="s">
        <v>120</v>
      </c>
      <c r="V118" s="90" t="s">
        <v>117</v>
      </c>
      <c r="W118" s="91"/>
      <c r="X118" s="86" t="s">
        <v>119</v>
      </c>
      <c r="Y118" s="86"/>
    </row>
    <row r="119" spans="1:25" ht="16.5" customHeight="1">
      <c r="A119" s="93">
        <v>-3</v>
      </c>
      <c r="B119" s="94">
        <v>6</v>
      </c>
      <c r="C119" s="95">
        <v>32</v>
      </c>
      <c r="D119" s="96" t="s">
        <v>711</v>
      </c>
      <c r="E119" s="97" t="s">
        <v>93</v>
      </c>
      <c r="F119" s="97" t="s">
        <v>232</v>
      </c>
      <c r="G119" s="99">
        <v>11</v>
      </c>
      <c r="H119" s="100">
        <v>150</v>
      </c>
      <c r="I119" s="100"/>
      <c r="J119" s="101">
        <v>23</v>
      </c>
      <c r="K119" s="102">
        <v>4</v>
      </c>
      <c r="L119" s="93">
        <v>3</v>
      </c>
      <c r="M119" s="23"/>
      <c r="N119" s="93">
        <v>-8</v>
      </c>
      <c r="O119" s="94">
        <v>1</v>
      </c>
      <c r="P119" s="95">
        <v>32</v>
      </c>
      <c r="Q119" s="103" t="s">
        <v>712</v>
      </c>
      <c r="R119" s="97" t="s">
        <v>93</v>
      </c>
      <c r="S119" s="104" t="s">
        <v>232</v>
      </c>
      <c r="T119" s="105">
        <v>11</v>
      </c>
      <c r="U119" s="100">
        <v>200</v>
      </c>
      <c r="V119" s="100"/>
      <c r="W119" s="101">
        <v>23</v>
      </c>
      <c r="X119" s="106">
        <v>9</v>
      </c>
      <c r="Y119" s="93">
        <v>8</v>
      </c>
    </row>
    <row r="120" spans="1:25" ht="16.5" customHeight="1">
      <c r="A120" s="93">
        <v>12</v>
      </c>
      <c r="B120" s="94">
        <v>9</v>
      </c>
      <c r="C120" s="95">
        <v>62</v>
      </c>
      <c r="D120" s="96" t="s">
        <v>397</v>
      </c>
      <c r="E120" s="97" t="s">
        <v>7</v>
      </c>
      <c r="F120" s="97" t="s">
        <v>130</v>
      </c>
      <c r="G120" s="99">
        <v>12</v>
      </c>
      <c r="H120" s="100">
        <v>990</v>
      </c>
      <c r="I120" s="100"/>
      <c r="J120" s="101">
        <v>51</v>
      </c>
      <c r="K120" s="102">
        <v>1</v>
      </c>
      <c r="L120" s="93">
        <v>-12</v>
      </c>
      <c r="M120" s="23"/>
      <c r="N120" s="93">
        <v>3</v>
      </c>
      <c r="O120" s="94">
        <v>6</v>
      </c>
      <c r="P120" s="95">
        <v>62</v>
      </c>
      <c r="Q120" s="96" t="s">
        <v>604</v>
      </c>
      <c r="R120" s="97" t="s">
        <v>7</v>
      </c>
      <c r="S120" s="107" t="s">
        <v>271</v>
      </c>
      <c r="T120" s="105">
        <v>11</v>
      </c>
      <c r="U120" s="100">
        <v>650</v>
      </c>
      <c r="V120" s="100"/>
      <c r="W120" s="101">
        <v>51</v>
      </c>
      <c r="X120" s="106">
        <v>4</v>
      </c>
      <c r="Y120" s="93">
        <v>-3</v>
      </c>
    </row>
    <row r="121" spans="1:25" ht="16.5" customHeight="1">
      <c r="A121" s="93">
        <v>-7</v>
      </c>
      <c r="B121" s="94">
        <v>2</v>
      </c>
      <c r="C121" s="108">
        <v>42</v>
      </c>
      <c r="D121" s="96" t="s">
        <v>397</v>
      </c>
      <c r="E121" s="109" t="s">
        <v>93</v>
      </c>
      <c r="F121" s="110" t="s">
        <v>363</v>
      </c>
      <c r="G121" s="111">
        <v>11</v>
      </c>
      <c r="H121" s="112"/>
      <c r="I121" s="112">
        <v>50</v>
      </c>
      <c r="J121" s="113">
        <v>11</v>
      </c>
      <c r="K121" s="114">
        <v>8</v>
      </c>
      <c r="L121" s="115">
        <v>7</v>
      </c>
      <c r="M121" s="31"/>
      <c r="N121" s="115">
        <v>3</v>
      </c>
      <c r="O121" s="116">
        <v>6</v>
      </c>
      <c r="P121" s="95">
        <v>42</v>
      </c>
      <c r="Q121" s="103" t="s">
        <v>604</v>
      </c>
      <c r="R121" s="97" t="s">
        <v>7</v>
      </c>
      <c r="S121" s="107" t="s">
        <v>271</v>
      </c>
      <c r="T121" s="105">
        <v>11</v>
      </c>
      <c r="U121" s="100">
        <v>650</v>
      </c>
      <c r="V121" s="100"/>
      <c r="W121" s="101">
        <v>11</v>
      </c>
      <c r="X121" s="106">
        <v>4</v>
      </c>
      <c r="Y121" s="115">
        <v>-3</v>
      </c>
    </row>
    <row r="122" spans="1:25" ht="16.5" customHeight="1">
      <c r="A122" s="93">
        <v>12</v>
      </c>
      <c r="B122" s="94">
        <v>9</v>
      </c>
      <c r="C122" s="95">
        <v>21</v>
      </c>
      <c r="D122" s="103" t="s">
        <v>397</v>
      </c>
      <c r="E122" s="109" t="s">
        <v>93</v>
      </c>
      <c r="F122" s="110" t="s">
        <v>363</v>
      </c>
      <c r="G122" s="99">
        <v>12</v>
      </c>
      <c r="H122" s="100">
        <v>990</v>
      </c>
      <c r="I122" s="100"/>
      <c r="J122" s="101">
        <v>31</v>
      </c>
      <c r="K122" s="102">
        <v>1</v>
      </c>
      <c r="L122" s="93">
        <v>-12</v>
      </c>
      <c r="M122" s="23"/>
      <c r="N122" s="93">
        <v>3</v>
      </c>
      <c r="O122" s="94">
        <v>6</v>
      </c>
      <c r="P122" s="95">
        <v>21</v>
      </c>
      <c r="Q122" s="103" t="s">
        <v>604</v>
      </c>
      <c r="R122" s="109" t="s">
        <v>93</v>
      </c>
      <c r="S122" s="117" t="s">
        <v>232</v>
      </c>
      <c r="T122" s="105">
        <v>11</v>
      </c>
      <c r="U122" s="100">
        <v>650</v>
      </c>
      <c r="V122" s="100"/>
      <c r="W122" s="101">
        <v>31</v>
      </c>
      <c r="X122" s="106">
        <v>4</v>
      </c>
      <c r="Y122" s="93">
        <v>-3</v>
      </c>
    </row>
    <row r="123" spans="1:25" ht="16.5" customHeight="1">
      <c r="A123" s="93">
        <v>-7</v>
      </c>
      <c r="B123" s="94">
        <v>2</v>
      </c>
      <c r="C123" s="95">
        <v>52</v>
      </c>
      <c r="D123" s="96" t="s">
        <v>397</v>
      </c>
      <c r="E123" s="97" t="s">
        <v>93</v>
      </c>
      <c r="F123" s="98" t="s">
        <v>400</v>
      </c>
      <c r="G123" s="99">
        <v>11</v>
      </c>
      <c r="H123" s="100"/>
      <c r="I123" s="100">
        <v>50</v>
      </c>
      <c r="J123" s="101">
        <v>61</v>
      </c>
      <c r="K123" s="102">
        <v>8</v>
      </c>
      <c r="L123" s="93">
        <v>7</v>
      </c>
      <c r="M123" s="23"/>
      <c r="N123" s="93">
        <v>4</v>
      </c>
      <c r="O123" s="94">
        <v>10</v>
      </c>
      <c r="P123" s="95">
        <v>52</v>
      </c>
      <c r="Q123" s="96" t="s">
        <v>604</v>
      </c>
      <c r="R123" s="97" t="s">
        <v>93</v>
      </c>
      <c r="S123" s="104" t="s">
        <v>232</v>
      </c>
      <c r="T123" s="105">
        <v>12</v>
      </c>
      <c r="U123" s="100">
        <v>680</v>
      </c>
      <c r="V123" s="100"/>
      <c r="W123" s="101">
        <v>61</v>
      </c>
      <c r="X123" s="106">
        <v>0</v>
      </c>
      <c r="Y123" s="93">
        <v>-4</v>
      </c>
    </row>
    <row r="124" spans="1:25" ht="16.5" customHeight="1">
      <c r="A124" s="93">
        <v>-7</v>
      </c>
      <c r="B124" s="94">
        <v>2</v>
      </c>
      <c r="C124" s="95">
        <v>12</v>
      </c>
      <c r="D124" s="96" t="s">
        <v>397</v>
      </c>
      <c r="E124" s="97" t="s">
        <v>93</v>
      </c>
      <c r="F124" s="98" t="s">
        <v>357</v>
      </c>
      <c r="G124" s="99">
        <v>11</v>
      </c>
      <c r="H124" s="100"/>
      <c r="I124" s="100">
        <v>50</v>
      </c>
      <c r="J124" s="101">
        <v>41</v>
      </c>
      <c r="K124" s="102">
        <v>8</v>
      </c>
      <c r="L124" s="93">
        <v>7</v>
      </c>
      <c r="M124" s="23"/>
      <c r="N124" s="93">
        <v>-8</v>
      </c>
      <c r="O124" s="94">
        <v>1</v>
      </c>
      <c r="P124" s="95">
        <v>12</v>
      </c>
      <c r="Q124" s="103" t="s">
        <v>712</v>
      </c>
      <c r="R124" s="97" t="s">
        <v>93</v>
      </c>
      <c r="S124" s="104" t="s">
        <v>232</v>
      </c>
      <c r="T124" s="105">
        <v>11</v>
      </c>
      <c r="U124" s="100">
        <v>200</v>
      </c>
      <c r="V124" s="100"/>
      <c r="W124" s="101">
        <v>41</v>
      </c>
      <c r="X124" s="106">
        <v>9</v>
      </c>
      <c r="Y124" s="93">
        <v>8</v>
      </c>
    </row>
    <row r="125" spans="1:25" s="26" customFormat="1" ht="30" customHeight="1">
      <c r="A125" s="24"/>
      <c r="B125" s="24"/>
      <c r="C125" s="32"/>
      <c r="D125" s="24"/>
      <c r="E125" s="24"/>
      <c r="F125" s="24"/>
      <c r="G125" s="24"/>
      <c r="H125" s="24"/>
      <c r="I125" s="24"/>
      <c r="J125" s="32"/>
      <c r="K125" s="24"/>
      <c r="L125" s="24"/>
      <c r="M125" s="30"/>
      <c r="N125" s="24"/>
      <c r="O125" s="24"/>
      <c r="P125" s="32"/>
      <c r="Q125" s="24"/>
      <c r="R125" s="24"/>
      <c r="S125" s="24"/>
      <c r="T125" s="24"/>
      <c r="U125" s="24"/>
      <c r="V125" s="24"/>
      <c r="W125" s="32"/>
      <c r="X125" s="24"/>
      <c r="Y125" s="24"/>
    </row>
    <row r="126" spans="1:25" s="26" customFormat="1" ht="15">
      <c r="A126" s="122"/>
      <c r="B126" s="123" t="s">
        <v>53</v>
      </c>
      <c r="C126" s="124"/>
      <c r="D126" s="123"/>
      <c r="E126" s="125" t="s">
        <v>321</v>
      </c>
      <c r="F126" s="125"/>
      <c r="G126" s="126"/>
      <c r="H126" s="127" t="s">
        <v>55</v>
      </c>
      <c r="I126" s="127"/>
      <c r="J126" s="128" t="s">
        <v>138</v>
      </c>
      <c r="K126" s="128"/>
      <c r="L126" s="22"/>
      <c r="M126" s="23">
        <v>150</v>
      </c>
      <c r="N126" s="122"/>
      <c r="O126" s="123" t="s">
        <v>53</v>
      </c>
      <c r="P126" s="124"/>
      <c r="Q126" s="123"/>
      <c r="R126" s="125" t="s">
        <v>322</v>
      </c>
      <c r="S126" s="125"/>
      <c r="T126" s="126"/>
      <c r="U126" s="127" t="s">
        <v>55</v>
      </c>
      <c r="V126" s="127"/>
      <c r="W126" s="128" t="s">
        <v>140</v>
      </c>
      <c r="X126" s="128"/>
      <c r="Y126" s="22"/>
    </row>
    <row r="127" spans="1:25" s="26" customFormat="1" ht="12.75">
      <c r="A127" s="129"/>
      <c r="B127" s="129"/>
      <c r="C127" s="130"/>
      <c r="D127" s="131"/>
      <c r="E127" s="131"/>
      <c r="F127" s="131"/>
      <c r="G127" s="131"/>
      <c r="H127" s="132" t="s">
        <v>59</v>
      </c>
      <c r="I127" s="132"/>
      <c r="J127" s="128" t="s">
        <v>60</v>
      </c>
      <c r="K127" s="128"/>
      <c r="L127" s="22"/>
      <c r="M127" s="23">
        <v>150</v>
      </c>
      <c r="N127" s="129"/>
      <c r="O127" s="129"/>
      <c r="P127" s="130"/>
      <c r="Q127" s="131"/>
      <c r="R127" s="131"/>
      <c r="S127" s="131"/>
      <c r="T127" s="131"/>
      <c r="U127" s="132" t="s">
        <v>59</v>
      </c>
      <c r="V127" s="132"/>
      <c r="W127" s="128" t="s">
        <v>61</v>
      </c>
      <c r="X127" s="128"/>
      <c r="Y127" s="22"/>
    </row>
    <row r="128" spans="1:25" s="26" customFormat="1" ht="4.5" customHeight="1">
      <c r="A128" s="133"/>
      <c r="B128" s="134"/>
      <c r="C128" s="135"/>
      <c r="D128" s="136"/>
      <c r="E128" s="137"/>
      <c r="F128" s="137"/>
      <c r="G128" s="138"/>
      <c r="H128" s="139"/>
      <c r="I128" s="139"/>
      <c r="J128" s="135"/>
      <c r="K128" s="134"/>
      <c r="L128" s="140"/>
      <c r="M128" s="23"/>
      <c r="N128" s="133"/>
      <c r="O128" s="134"/>
      <c r="P128" s="135"/>
      <c r="Q128" s="136"/>
      <c r="R128" s="137"/>
      <c r="S128" s="137"/>
      <c r="T128" s="138"/>
      <c r="U128" s="139"/>
      <c r="V128" s="139"/>
      <c r="W128" s="141"/>
      <c r="X128" s="139"/>
      <c r="Y128" s="140"/>
    </row>
    <row r="129" spans="1:25" s="26" customFormat="1" ht="12.75" customHeight="1">
      <c r="A129" s="142" t="str">
        <f>$A$4</f>
        <v>3 тур</v>
      </c>
      <c r="B129" s="143"/>
      <c r="C129" s="144"/>
      <c r="D129" s="145"/>
      <c r="E129" s="25" t="s">
        <v>63</v>
      </c>
      <c r="F129" s="146" t="s">
        <v>171</v>
      </c>
      <c r="H129" s="147"/>
      <c r="I129" s="148"/>
      <c r="J129" s="28"/>
      <c r="K129" s="60"/>
      <c r="L129" s="61"/>
      <c r="M129" s="149"/>
      <c r="N129" s="142" t="str">
        <f>$A$4</f>
        <v>3 тур</v>
      </c>
      <c r="O129" s="143"/>
      <c r="P129" s="144"/>
      <c r="Q129" s="145"/>
      <c r="R129" s="25" t="s">
        <v>63</v>
      </c>
      <c r="S129" s="146" t="s">
        <v>348</v>
      </c>
      <c r="U129" s="147"/>
      <c r="V129" s="148"/>
      <c r="W129" s="28"/>
      <c r="X129" s="60"/>
      <c r="Y129" s="61"/>
    </row>
    <row r="130" spans="1:25" s="26" customFormat="1" ht="12.75" customHeight="1">
      <c r="A130" s="150"/>
      <c r="B130" s="143"/>
      <c r="C130" s="144"/>
      <c r="D130" s="145"/>
      <c r="E130" s="27" t="s">
        <v>66</v>
      </c>
      <c r="F130" s="146" t="s">
        <v>73</v>
      </c>
      <c r="H130" s="151"/>
      <c r="I130" s="148"/>
      <c r="J130" s="29"/>
      <c r="K130" s="62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12.1</v>
      </c>
      <c r="L130" s="63"/>
      <c r="M130" s="149"/>
      <c r="N130" s="150"/>
      <c r="O130" s="143"/>
      <c r="P130" s="144"/>
      <c r="Q130" s="145"/>
      <c r="R130" s="27" t="s">
        <v>66</v>
      </c>
      <c r="S130" s="146" t="s">
        <v>713</v>
      </c>
      <c r="U130" s="151"/>
      <c r="V130" s="148"/>
      <c r="W130" s="29"/>
      <c r="X130" s="62">
        <f>IF(S129&amp;S130&amp;S131&amp;S132="","",(LEN(S129&amp;S130&amp;S131&amp;S132)-LEN(SUBSTITUTE(S129&amp;S130&amp;S131&amp;S132,"Т","")))*4+(LEN(S129&amp;S130&amp;S131&amp;S132)-LEN(SUBSTITUTE(S129&amp;S130&amp;S131&amp;S132,"К","")))*3+(LEN(S129&amp;S130&amp;S131&amp;S132)-LEN(SUBSTITUTE(S129&amp;S130&amp;S131&amp;S132,"Д","")))*2+(LEN(S129&amp;S130&amp;S131&amp;S132)-LEN(SUBSTITUTE(S129&amp;S130&amp;S131&amp;S132,"В","")))+0.1)</f>
        <v>6.1</v>
      </c>
      <c r="Y130" s="63"/>
    </row>
    <row r="131" spans="1:25" s="26" customFormat="1" ht="12.75" customHeight="1">
      <c r="A131" s="150"/>
      <c r="B131" s="143"/>
      <c r="C131" s="144"/>
      <c r="D131" s="145"/>
      <c r="E131" s="27" t="s">
        <v>69</v>
      </c>
      <c r="F131" s="146" t="s">
        <v>714</v>
      </c>
      <c r="H131" s="147"/>
      <c r="I131" s="148"/>
      <c r="J131" s="64">
        <f>IF(K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9.1</v>
      </c>
      <c r="K131" s="62" t="str">
        <f>IF(K130="","","+")</f>
        <v>+</v>
      </c>
      <c r="L131" s="65">
        <f>IF(K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12.1</v>
      </c>
      <c r="M131" s="149"/>
      <c r="N131" s="150"/>
      <c r="O131" s="143"/>
      <c r="P131" s="144"/>
      <c r="Q131" s="145"/>
      <c r="R131" s="27" t="s">
        <v>69</v>
      </c>
      <c r="S131" s="146" t="s">
        <v>715</v>
      </c>
      <c r="U131" s="147"/>
      <c r="V131" s="148"/>
      <c r="W131" s="64">
        <f>IF(X130="","",(LEN(O133&amp;O134&amp;O135&amp;O136)-LEN(SUBSTITUTE(O133&amp;O134&amp;O135&amp;O136,"Т","")))*4+(LEN(O133&amp;O134&amp;O135&amp;O136)-LEN(SUBSTITUTE(O133&amp;O134&amp;O135&amp;O136,"К","")))*3+(LEN(O133&amp;O134&amp;O135&amp;O136)-LEN(SUBSTITUTE(O133&amp;O134&amp;O135&amp;O136,"Д","")))*2+(LEN(O133&amp;O134&amp;O135&amp;O136)-LEN(SUBSTITUTE(O133&amp;O134&amp;O135&amp;O136,"В","")))+0.1)</f>
        <v>17.1</v>
      </c>
      <c r="X131" s="62" t="str">
        <f>IF(X130="","","+")</f>
        <v>+</v>
      </c>
      <c r="Y131" s="65">
        <f>IF(X130="","",(LEN(U133&amp;U134&amp;U135&amp;U136)-LEN(SUBSTITUTE(U133&amp;U134&amp;U135&amp;U136,"Т","")))*4+(LEN(U133&amp;U134&amp;U135&amp;U136)-LEN(SUBSTITUTE(U133&amp;U134&amp;U135&amp;U136,"К","")))*3+(LEN(U133&amp;U134&amp;U135&amp;U136)-LEN(SUBSTITUTE(U133&amp;U134&amp;U135&amp;U136,"Д","")))*2+(LEN(U133&amp;U134&amp;U135&amp;U136)-LEN(SUBSTITUTE(U133&amp;U134&amp;U135&amp;U136,"В","")))+0.1)</f>
        <v>5.1</v>
      </c>
    </row>
    <row r="132" spans="1:25" s="26" customFormat="1" ht="12.75" customHeight="1">
      <c r="A132" s="150"/>
      <c r="B132" s="143"/>
      <c r="C132" s="144"/>
      <c r="D132" s="145"/>
      <c r="E132" s="25" t="s">
        <v>72</v>
      </c>
      <c r="F132" s="146" t="s">
        <v>471</v>
      </c>
      <c r="H132" s="147"/>
      <c r="I132" s="148"/>
      <c r="J132" s="29"/>
      <c r="K132" s="62">
        <f>IF(K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7.1</v>
      </c>
      <c r="L132" s="63"/>
      <c r="M132" s="149"/>
      <c r="N132" s="150"/>
      <c r="O132" s="143"/>
      <c r="P132" s="144"/>
      <c r="Q132" s="145"/>
      <c r="R132" s="25" t="s">
        <v>72</v>
      </c>
      <c r="S132" s="146" t="s">
        <v>716</v>
      </c>
      <c r="U132" s="147"/>
      <c r="V132" s="148"/>
      <c r="W132" s="29"/>
      <c r="X132" s="62">
        <f>IF(X130="","",(LEN(S137&amp;S138&amp;S139&amp;S140)-LEN(SUBSTITUTE(S137&amp;S138&amp;S139&amp;S140,"Т","")))*4+(LEN(S137&amp;S138&amp;S139&amp;S140)-LEN(SUBSTITUTE(S137&amp;S138&amp;S139&amp;S140,"К","")))*3+(LEN(S137&amp;S138&amp;S139&amp;S140)-LEN(SUBSTITUTE(S137&amp;S138&amp;S139&amp;S140,"Д","")))*2+(LEN(S137&amp;S138&amp;S139&amp;S140)-LEN(SUBSTITUTE(S137&amp;S138&amp;S139&amp;S140,"В","")))+0.1)</f>
        <v>12.1</v>
      </c>
      <c r="Y132" s="63"/>
    </row>
    <row r="133" spans="1:25" s="26" customFormat="1" ht="12.75" customHeight="1">
      <c r="A133" s="66" t="s">
        <v>63</v>
      </c>
      <c r="B133" s="152" t="s">
        <v>717</v>
      </c>
      <c r="C133" s="144"/>
      <c r="D133" s="145"/>
      <c r="E133" s="153"/>
      <c r="F133" s="153"/>
      <c r="G133" s="25" t="s">
        <v>63</v>
      </c>
      <c r="H133" s="146" t="s">
        <v>718</v>
      </c>
      <c r="J133" s="147"/>
      <c r="K133" s="151"/>
      <c r="L133" s="154"/>
      <c r="M133" s="149"/>
      <c r="N133" s="66" t="s">
        <v>63</v>
      </c>
      <c r="O133" s="152" t="s">
        <v>562</v>
      </c>
      <c r="P133" s="144"/>
      <c r="Q133" s="145"/>
      <c r="R133" s="153"/>
      <c r="S133" s="153"/>
      <c r="T133" s="25" t="s">
        <v>63</v>
      </c>
      <c r="U133" s="146" t="s">
        <v>719</v>
      </c>
      <c r="W133" s="147"/>
      <c r="X133" s="151"/>
      <c r="Y133" s="154"/>
    </row>
    <row r="134" spans="1:25" s="26" customFormat="1" ht="12.75" customHeight="1">
      <c r="A134" s="67" t="s">
        <v>66</v>
      </c>
      <c r="B134" s="156" t="s">
        <v>720</v>
      </c>
      <c r="C134" s="155"/>
      <c r="D134" s="145"/>
      <c r="E134" s="153"/>
      <c r="F134" s="153"/>
      <c r="G134" s="27" t="s">
        <v>66</v>
      </c>
      <c r="H134" s="146" t="s">
        <v>701</v>
      </c>
      <c r="J134" s="147"/>
      <c r="K134" s="151"/>
      <c r="L134" s="154"/>
      <c r="M134" s="149"/>
      <c r="N134" s="67" t="s">
        <v>66</v>
      </c>
      <c r="O134" s="152" t="s">
        <v>197</v>
      </c>
      <c r="P134" s="155"/>
      <c r="Q134" s="145"/>
      <c r="R134" s="153"/>
      <c r="S134" s="153"/>
      <c r="T134" s="27" t="s">
        <v>66</v>
      </c>
      <c r="U134" s="146" t="s">
        <v>721</v>
      </c>
      <c r="W134" s="147"/>
      <c r="X134" s="151"/>
      <c r="Y134" s="154"/>
    </row>
    <row r="135" spans="1:25" s="26" customFormat="1" ht="12.75" customHeight="1">
      <c r="A135" s="67" t="s">
        <v>69</v>
      </c>
      <c r="B135" s="152" t="s">
        <v>722</v>
      </c>
      <c r="C135" s="144"/>
      <c r="D135" s="145"/>
      <c r="E135" s="153"/>
      <c r="F135" s="153"/>
      <c r="G135" s="27" t="s">
        <v>69</v>
      </c>
      <c r="H135" s="146" t="s">
        <v>60</v>
      </c>
      <c r="J135" s="147"/>
      <c r="K135" s="147"/>
      <c r="L135" s="154"/>
      <c r="M135" s="149"/>
      <c r="N135" s="67" t="s">
        <v>69</v>
      </c>
      <c r="O135" s="152" t="s">
        <v>723</v>
      </c>
      <c r="P135" s="144"/>
      <c r="Q135" s="145"/>
      <c r="R135" s="153"/>
      <c r="S135" s="153"/>
      <c r="T135" s="27" t="s">
        <v>69</v>
      </c>
      <c r="U135" s="146" t="s">
        <v>453</v>
      </c>
      <c r="W135" s="147"/>
      <c r="X135" s="147"/>
      <c r="Y135" s="154"/>
    </row>
    <row r="136" spans="1:25" s="26" customFormat="1" ht="12.75" customHeight="1">
      <c r="A136" s="66" t="s">
        <v>72</v>
      </c>
      <c r="B136" s="152" t="s">
        <v>724</v>
      </c>
      <c r="C136" s="155"/>
      <c r="D136" s="145"/>
      <c r="E136" s="153"/>
      <c r="F136" s="153"/>
      <c r="G136" s="25" t="s">
        <v>72</v>
      </c>
      <c r="H136" s="146" t="s">
        <v>725</v>
      </c>
      <c r="J136" s="147"/>
      <c r="K136" s="68" t="s">
        <v>89</v>
      </c>
      <c r="L136" s="154"/>
      <c r="M136" s="149"/>
      <c r="N136" s="66" t="s">
        <v>72</v>
      </c>
      <c r="O136" s="152" t="s">
        <v>726</v>
      </c>
      <c r="P136" s="155"/>
      <c r="Q136" s="145"/>
      <c r="R136" s="153"/>
      <c r="S136" s="153"/>
      <c r="T136" s="25" t="s">
        <v>72</v>
      </c>
      <c r="U136" s="161" t="s">
        <v>548</v>
      </c>
      <c r="W136" s="147"/>
      <c r="X136" s="68" t="s">
        <v>89</v>
      </c>
      <c r="Y136" s="154"/>
    </row>
    <row r="137" spans="1:25" s="26" customFormat="1" ht="12.75" customHeight="1">
      <c r="A137" s="157"/>
      <c r="B137" s="155"/>
      <c r="C137" s="155"/>
      <c r="D137" s="145"/>
      <c r="E137" s="25" t="s">
        <v>63</v>
      </c>
      <c r="F137" s="146" t="s">
        <v>640</v>
      </c>
      <c r="H137" s="147"/>
      <c r="I137" s="158"/>
      <c r="J137" s="69" t="s">
        <v>93</v>
      </c>
      <c r="K137" s="159" t="s">
        <v>727</v>
      </c>
      <c r="L137" s="154"/>
      <c r="M137" s="149"/>
      <c r="N137" s="157"/>
      <c r="O137" s="155"/>
      <c r="P137" s="155"/>
      <c r="Q137" s="145"/>
      <c r="R137" s="25" t="s">
        <v>63</v>
      </c>
      <c r="S137" s="146" t="s">
        <v>728</v>
      </c>
      <c r="U137" s="147"/>
      <c r="V137" s="158"/>
      <c r="W137" s="69" t="s">
        <v>93</v>
      </c>
      <c r="X137" s="159" t="s">
        <v>729</v>
      </c>
      <c r="Y137" s="154"/>
    </row>
    <row r="138" spans="1:25" s="26" customFormat="1" ht="12.75" customHeight="1">
      <c r="A138" s="150"/>
      <c r="B138" s="70" t="s">
        <v>97</v>
      </c>
      <c r="C138" s="144"/>
      <c r="D138" s="145"/>
      <c r="E138" s="27" t="s">
        <v>66</v>
      </c>
      <c r="F138" s="146" t="s">
        <v>212</v>
      </c>
      <c r="H138" s="147"/>
      <c r="I138" s="148"/>
      <c r="J138" s="69" t="s">
        <v>7</v>
      </c>
      <c r="K138" s="160" t="s">
        <v>727</v>
      </c>
      <c r="L138" s="154"/>
      <c r="M138" s="149"/>
      <c r="N138" s="150"/>
      <c r="O138" s="70" t="s">
        <v>97</v>
      </c>
      <c r="P138" s="144"/>
      <c r="Q138" s="145"/>
      <c r="R138" s="27" t="s">
        <v>66</v>
      </c>
      <c r="S138" s="146" t="s">
        <v>730</v>
      </c>
      <c r="U138" s="147"/>
      <c r="V138" s="148"/>
      <c r="W138" s="69" t="s">
        <v>7</v>
      </c>
      <c r="X138" s="160" t="s">
        <v>729</v>
      </c>
      <c r="Y138" s="154"/>
    </row>
    <row r="139" spans="1:25" s="26" customFormat="1" ht="12.75" customHeight="1">
      <c r="A139" s="150"/>
      <c r="B139" s="70" t="s">
        <v>731</v>
      </c>
      <c r="C139" s="144"/>
      <c r="D139" s="145"/>
      <c r="E139" s="27" t="s">
        <v>69</v>
      </c>
      <c r="F139" s="146" t="s">
        <v>732</v>
      </c>
      <c r="H139" s="151"/>
      <c r="I139" s="148"/>
      <c r="J139" s="69" t="s">
        <v>103</v>
      </c>
      <c r="K139" s="160" t="s">
        <v>733</v>
      </c>
      <c r="L139" s="154"/>
      <c r="M139" s="149"/>
      <c r="N139" s="150"/>
      <c r="O139" s="70" t="s">
        <v>734</v>
      </c>
      <c r="P139" s="144"/>
      <c r="Q139" s="145"/>
      <c r="R139" s="27" t="s">
        <v>69</v>
      </c>
      <c r="S139" s="146" t="s">
        <v>735</v>
      </c>
      <c r="U139" s="151"/>
      <c r="V139" s="148"/>
      <c r="W139" s="69" t="s">
        <v>103</v>
      </c>
      <c r="X139" s="160" t="s">
        <v>736</v>
      </c>
      <c r="Y139" s="154"/>
    </row>
    <row r="140" spans="1:25" s="26" customFormat="1" ht="12.75" customHeight="1">
      <c r="A140" s="162"/>
      <c r="B140" s="163"/>
      <c r="C140" s="163"/>
      <c r="D140" s="145"/>
      <c r="E140" s="25" t="s">
        <v>72</v>
      </c>
      <c r="F140" s="146" t="s">
        <v>737</v>
      </c>
      <c r="H140" s="163"/>
      <c r="I140" s="163"/>
      <c r="J140" s="71" t="s">
        <v>109</v>
      </c>
      <c r="K140" s="160" t="s">
        <v>733</v>
      </c>
      <c r="L140" s="164"/>
      <c r="M140" s="165"/>
      <c r="N140" s="162"/>
      <c r="O140" s="163"/>
      <c r="P140" s="163"/>
      <c r="Q140" s="145"/>
      <c r="R140" s="25" t="s">
        <v>72</v>
      </c>
      <c r="S140" s="146" t="s">
        <v>201</v>
      </c>
      <c r="U140" s="163"/>
      <c r="V140" s="163"/>
      <c r="W140" s="71" t="s">
        <v>109</v>
      </c>
      <c r="X140" s="160" t="s">
        <v>736</v>
      </c>
      <c r="Y140" s="164"/>
    </row>
    <row r="141" spans="1:25" ht="4.5" customHeight="1">
      <c r="A141" s="72"/>
      <c r="B141" s="73"/>
      <c r="C141" s="74"/>
      <c r="D141" s="75"/>
      <c r="E141" s="76"/>
      <c r="F141" s="76"/>
      <c r="G141" s="77"/>
      <c r="H141" s="78"/>
      <c r="I141" s="78"/>
      <c r="J141" s="74"/>
      <c r="K141" s="73"/>
      <c r="L141" s="79"/>
      <c r="N141" s="72"/>
      <c r="O141" s="73"/>
      <c r="P141" s="74"/>
      <c r="Q141" s="75"/>
      <c r="R141" s="76"/>
      <c r="S141" s="76"/>
      <c r="T141" s="77"/>
      <c r="U141" s="78"/>
      <c r="V141" s="78"/>
      <c r="W141" s="74"/>
      <c r="X141" s="73"/>
      <c r="Y141" s="79"/>
    </row>
    <row r="142" spans="1:25" ht="12.75" customHeight="1">
      <c r="A142" s="80"/>
      <c r="B142" s="80" t="s">
        <v>111</v>
      </c>
      <c r="C142" s="81"/>
      <c r="D142" s="82" t="s">
        <v>112</v>
      </c>
      <c r="E142" s="82" t="s">
        <v>113</v>
      </c>
      <c r="F142" s="83" t="s">
        <v>114</v>
      </c>
      <c r="G142" s="82" t="s">
        <v>115</v>
      </c>
      <c r="H142" s="84" t="s">
        <v>116</v>
      </c>
      <c r="I142" s="85"/>
      <c r="J142" s="81" t="s">
        <v>117</v>
      </c>
      <c r="K142" s="82" t="s">
        <v>111</v>
      </c>
      <c r="L142" s="80" t="s">
        <v>118</v>
      </c>
      <c r="M142" s="23">
        <v>150</v>
      </c>
      <c r="N142" s="80"/>
      <c r="O142" s="80" t="s">
        <v>111</v>
      </c>
      <c r="P142" s="81"/>
      <c r="Q142" s="82" t="s">
        <v>112</v>
      </c>
      <c r="R142" s="82" t="s">
        <v>113</v>
      </c>
      <c r="S142" s="83" t="s">
        <v>114</v>
      </c>
      <c r="T142" s="82" t="s">
        <v>115</v>
      </c>
      <c r="U142" s="84" t="s">
        <v>116</v>
      </c>
      <c r="V142" s="85"/>
      <c r="W142" s="81" t="s">
        <v>117</v>
      </c>
      <c r="X142" s="82" t="s">
        <v>111</v>
      </c>
      <c r="Y142" s="80" t="s">
        <v>118</v>
      </c>
    </row>
    <row r="143" spans="1:25" ht="12.75">
      <c r="A143" s="86" t="s">
        <v>118</v>
      </c>
      <c r="B143" s="87" t="s">
        <v>119</v>
      </c>
      <c r="C143" s="88" t="s">
        <v>120</v>
      </c>
      <c r="D143" s="89" t="s">
        <v>121</v>
      </c>
      <c r="E143" s="89" t="s">
        <v>122</v>
      </c>
      <c r="F143" s="89"/>
      <c r="G143" s="89"/>
      <c r="H143" s="90" t="s">
        <v>120</v>
      </c>
      <c r="I143" s="90" t="s">
        <v>117</v>
      </c>
      <c r="J143" s="91"/>
      <c r="K143" s="86" t="s">
        <v>119</v>
      </c>
      <c r="L143" s="86"/>
      <c r="M143" s="23">
        <v>150</v>
      </c>
      <c r="N143" s="86" t="s">
        <v>118</v>
      </c>
      <c r="O143" s="86" t="s">
        <v>119</v>
      </c>
      <c r="P143" s="91" t="s">
        <v>120</v>
      </c>
      <c r="Q143" s="92" t="s">
        <v>121</v>
      </c>
      <c r="R143" s="92" t="s">
        <v>122</v>
      </c>
      <c r="S143" s="92"/>
      <c r="T143" s="92"/>
      <c r="U143" s="90" t="s">
        <v>120</v>
      </c>
      <c r="V143" s="90" t="s">
        <v>117</v>
      </c>
      <c r="W143" s="91"/>
      <c r="X143" s="86" t="s">
        <v>119</v>
      </c>
      <c r="Y143" s="86"/>
    </row>
    <row r="144" spans="1:25" ht="16.5" customHeight="1">
      <c r="A144" s="93">
        <v>-5</v>
      </c>
      <c r="B144" s="94">
        <v>2</v>
      </c>
      <c r="C144" s="95">
        <v>52</v>
      </c>
      <c r="D144" s="96" t="s">
        <v>738</v>
      </c>
      <c r="E144" s="97" t="s">
        <v>93</v>
      </c>
      <c r="F144" s="98" t="s">
        <v>273</v>
      </c>
      <c r="G144" s="99">
        <v>8</v>
      </c>
      <c r="H144" s="100"/>
      <c r="I144" s="100">
        <v>500</v>
      </c>
      <c r="J144" s="101">
        <v>61</v>
      </c>
      <c r="K144" s="102">
        <v>8</v>
      </c>
      <c r="L144" s="93">
        <v>5</v>
      </c>
      <c r="M144" s="23"/>
      <c r="N144" s="93">
        <v>0</v>
      </c>
      <c r="O144" s="94">
        <v>2</v>
      </c>
      <c r="P144" s="95">
        <v>52</v>
      </c>
      <c r="Q144" s="103" t="s">
        <v>574</v>
      </c>
      <c r="R144" s="97" t="s">
        <v>109</v>
      </c>
      <c r="S144" s="107" t="s">
        <v>316</v>
      </c>
      <c r="T144" s="105">
        <v>10</v>
      </c>
      <c r="U144" s="100"/>
      <c r="V144" s="100">
        <v>130</v>
      </c>
      <c r="W144" s="101">
        <v>61</v>
      </c>
      <c r="X144" s="106">
        <v>8</v>
      </c>
      <c r="Y144" s="93">
        <v>0</v>
      </c>
    </row>
    <row r="145" spans="1:25" ht="16.5" customHeight="1">
      <c r="A145" s="93">
        <v>3</v>
      </c>
      <c r="B145" s="94">
        <v>6</v>
      </c>
      <c r="C145" s="95">
        <v>32</v>
      </c>
      <c r="D145" s="96" t="s">
        <v>135</v>
      </c>
      <c r="E145" s="97" t="s">
        <v>109</v>
      </c>
      <c r="F145" s="97" t="s">
        <v>187</v>
      </c>
      <c r="G145" s="99">
        <v>11</v>
      </c>
      <c r="H145" s="100"/>
      <c r="I145" s="100">
        <v>200</v>
      </c>
      <c r="J145" s="101">
        <v>23</v>
      </c>
      <c r="K145" s="102">
        <v>4</v>
      </c>
      <c r="L145" s="93">
        <v>-3</v>
      </c>
      <c r="M145" s="23"/>
      <c r="N145" s="93">
        <v>0</v>
      </c>
      <c r="O145" s="94">
        <v>6</v>
      </c>
      <c r="P145" s="95">
        <v>62</v>
      </c>
      <c r="Q145" s="96" t="s">
        <v>574</v>
      </c>
      <c r="R145" s="97" t="s">
        <v>109</v>
      </c>
      <c r="S145" s="104" t="s">
        <v>134</v>
      </c>
      <c r="T145" s="105">
        <v>9</v>
      </c>
      <c r="U145" s="100"/>
      <c r="V145" s="100">
        <v>110</v>
      </c>
      <c r="W145" s="101">
        <v>51</v>
      </c>
      <c r="X145" s="106">
        <v>4</v>
      </c>
      <c r="Y145" s="93">
        <v>0</v>
      </c>
    </row>
    <row r="146" spans="1:25" ht="16.5" customHeight="1">
      <c r="A146" s="93">
        <v>6</v>
      </c>
      <c r="B146" s="94">
        <v>9</v>
      </c>
      <c r="C146" s="108">
        <v>62</v>
      </c>
      <c r="D146" s="96" t="s">
        <v>739</v>
      </c>
      <c r="E146" s="109" t="s">
        <v>93</v>
      </c>
      <c r="F146" s="109" t="s">
        <v>224</v>
      </c>
      <c r="G146" s="111">
        <v>9</v>
      </c>
      <c r="H146" s="112"/>
      <c r="I146" s="112">
        <v>50</v>
      </c>
      <c r="J146" s="113">
        <v>51</v>
      </c>
      <c r="K146" s="114">
        <v>1</v>
      </c>
      <c r="L146" s="115">
        <v>-6</v>
      </c>
      <c r="M146" s="31"/>
      <c r="N146" s="115">
        <v>-7</v>
      </c>
      <c r="O146" s="116">
        <v>0</v>
      </c>
      <c r="P146" s="95">
        <v>32</v>
      </c>
      <c r="Q146" s="103" t="s">
        <v>123</v>
      </c>
      <c r="R146" s="97" t="s">
        <v>103</v>
      </c>
      <c r="S146" s="107" t="s">
        <v>398</v>
      </c>
      <c r="T146" s="105">
        <v>9</v>
      </c>
      <c r="U146" s="100"/>
      <c r="V146" s="100">
        <v>400</v>
      </c>
      <c r="W146" s="101">
        <v>23</v>
      </c>
      <c r="X146" s="106">
        <v>10</v>
      </c>
      <c r="Y146" s="115">
        <v>7</v>
      </c>
    </row>
    <row r="147" spans="1:25" ht="16.5" customHeight="1">
      <c r="A147" s="93">
        <v>-5</v>
      </c>
      <c r="B147" s="94">
        <v>2</v>
      </c>
      <c r="C147" s="95">
        <v>42</v>
      </c>
      <c r="D147" s="103" t="s">
        <v>738</v>
      </c>
      <c r="E147" s="109" t="s">
        <v>93</v>
      </c>
      <c r="F147" s="110" t="s">
        <v>273</v>
      </c>
      <c r="G147" s="99">
        <v>8</v>
      </c>
      <c r="H147" s="100"/>
      <c r="I147" s="100">
        <v>500</v>
      </c>
      <c r="J147" s="101">
        <v>11</v>
      </c>
      <c r="K147" s="102">
        <v>8</v>
      </c>
      <c r="L147" s="93">
        <v>5</v>
      </c>
      <c r="M147" s="23"/>
      <c r="N147" s="93">
        <v>5</v>
      </c>
      <c r="O147" s="94">
        <v>10</v>
      </c>
      <c r="P147" s="95">
        <v>42</v>
      </c>
      <c r="Q147" s="103" t="s">
        <v>395</v>
      </c>
      <c r="R147" s="109" t="s">
        <v>109</v>
      </c>
      <c r="S147" s="121" t="s">
        <v>361</v>
      </c>
      <c r="T147" s="105">
        <v>9</v>
      </c>
      <c r="U147" s="100">
        <v>50</v>
      </c>
      <c r="V147" s="100"/>
      <c r="W147" s="101">
        <v>11</v>
      </c>
      <c r="X147" s="106">
        <v>0</v>
      </c>
      <c r="Y147" s="93">
        <v>-5</v>
      </c>
    </row>
    <row r="148" spans="1:25" ht="16.5" customHeight="1">
      <c r="A148" s="93">
        <v>-5</v>
      </c>
      <c r="B148" s="94">
        <v>2</v>
      </c>
      <c r="C148" s="95">
        <v>12</v>
      </c>
      <c r="D148" s="96" t="s">
        <v>738</v>
      </c>
      <c r="E148" s="97" t="s">
        <v>93</v>
      </c>
      <c r="F148" s="97" t="s">
        <v>224</v>
      </c>
      <c r="G148" s="99">
        <v>8</v>
      </c>
      <c r="H148" s="100"/>
      <c r="I148" s="100">
        <v>500</v>
      </c>
      <c r="J148" s="101">
        <v>41</v>
      </c>
      <c r="K148" s="102">
        <v>8</v>
      </c>
      <c r="L148" s="93">
        <v>5</v>
      </c>
      <c r="M148" s="23"/>
      <c r="N148" s="93">
        <v>0</v>
      </c>
      <c r="O148" s="94">
        <v>6</v>
      </c>
      <c r="P148" s="95">
        <v>12</v>
      </c>
      <c r="Q148" s="96" t="s">
        <v>574</v>
      </c>
      <c r="R148" s="97" t="s">
        <v>109</v>
      </c>
      <c r="S148" s="107" t="s">
        <v>184</v>
      </c>
      <c r="T148" s="105">
        <v>9</v>
      </c>
      <c r="U148" s="100"/>
      <c r="V148" s="100">
        <v>110</v>
      </c>
      <c r="W148" s="101">
        <v>41</v>
      </c>
      <c r="X148" s="106">
        <v>4</v>
      </c>
      <c r="Y148" s="93">
        <v>0</v>
      </c>
    </row>
    <row r="149" spans="1:25" ht="16.5" customHeight="1">
      <c r="A149" s="93">
        <v>6</v>
      </c>
      <c r="B149" s="94">
        <v>9</v>
      </c>
      <c r="C149" s="95">
        <v>21</v>
      </c>
      <c r="D149" s="96" t="s">
        <v>687</v>
      </c>
      <c r="E149" s="97" t="s">
        <v>93</v>
      </c>
      <c r="F149" s="97" t="s">
        <v>359</v>
      </c>
      <c r="G149" s="99">
        <v>8</v>
      </c>
      <c r="H149" s="100"/>
      <c r="I149" s="100">
        <v>50</v>
      </c>
      <c r="J149" s="101">
        <v>31</v>
      </c>
      <c r="K149" s="102">
        <v>1</v>
      </c>
      <c r="L149" s="93">
        <v>-6</v>
      </c>
      <c r="M149" s="23"/>
      <c r="N149" s="93">
        <v>0</v>
      </c>
      <c r="O149" s="94">
        <v>6</v>
      </c>
      <c r="P149" s="95">
        <v>21</v>
      </c>
      <c r="Q149" s="103" t="s">
        <v>476</v>
      </c>
      <c r="R149" s="97" t="s">
        <v>109</v>
      </c>
      <c r="S149" s="107" t="s">
        <v>316</v>
      </c>
      <c r="T149" s="105">
        <v>9</v>
      </c>
      <c r="U149" s="100"/>
      <c r="V149" s="100">
        <v>110</v>
      </c>
      <c r="W149" s="101">
        <v>31</v>
      </c>
      <c r="X149" s="106">
        <v>4</v>
      </c>
      <c r="Y149" s="93">
        <v>0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4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Бридж</cp:lastModifiedBy>
  <cp:lastPrinted>2022-03-27T09:17:33Z</cp:lastPrinted>
  <dcterms:created xsi:type="dcterms:W3CDTF">2012-04-24T09:43:51Z</dcterms:created>
  <dcterms:modified xsi:type="dcterms:W3CDTF">2022-03-27T09:34:48Z</dcterms:modified>
  <cp:category/>
  <cp:version/>
  <cp:contentType/>
  <cp:contentStatus/>
</cp:coreProperties>
</file>