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195" windowHeight="8445" activeTab="0"/>
  </bookViews>
  <sheets>
    <sheet name="1тур" sheetId="1" r:id="rId1"/>
  </sheets>
  <definedNames/>
  <calcPr fullCalcOnLoad="1"/>
</workbook>
</file>

<file path=xl/sharedStrings.xml><?xml version="1.0" encoding="utf-8"?>
<sst xmlns="http://schemas.openxmlformats.org/spreadsheetml/2006/main" count="282" uniqueCount="84">
  <si>
    <t>NS</t>
  </si>
  <si>
    <t>ТУР</t>
  </si>
  <si>
    <t>EW</t>
  </si>
  <si>
    <t>СТОЛ</t>
  </si>
  <si>
    <t>Команда</t>
  </si>
  <si>
    <t>Команда №1</t>
  </si>
  <si>
    <t>Красинская</t>
  </si>
  <si>
    <t>Аушев</t>
  </si>
  <si>
    <t>Лебедев</t>
  </si>
  <si>
    <t>№ коробки</t>
  </si>
  <si>
    <t>DEALER</t>
  </si>
  <si>
    <t>ЗОНА</t>
  </si>
  <si>
    <t>контракт</t>
  </si>
  <si>
    <t>розыгры- вающий</t>
  </si>
  <si>
    <t>ХОД</t>
  </si>
  <si>
    <t>кол-во взяток</t>
  </si>
  <si>
    <t>рез-т</t>
  </si>
  <si>
    <t>другой стол</t>
  </si>
  <si>
    <t>IMP</t>
  </si>
  <si>
    <t>+</t>
  </si>
  <si>
    <t>-</t>
  </si>
  <si>
    <t>N</t>
  </si>
  <si>
    <t>---</t>
  </si>
  <si>
    <t>E</t>
  </si>
  <si>
    <t>S</t>
  </si>
  <si>
    <t>W</t>
  </si>
  <si>
    <t>ALL</t>
  </si>
  <si>
    <t>1NT</t>
  </si>
  <si>
    <t>3NT</t>
  </si>
  <si>
    <t>IMPs:</t>
  </si>
  <si>
    <t>Подпись капитана</t>
  </si>
  <si>
    <t>(______________________)</t>
  </si>
  <si>
    <t>VP:</t>
  </si>
  <si>
    <t>Imps</t>
  </si>
  <si>
    <t>Points</t>
  </si>
  <si>
    <t>0-10</t>
  </si>
  <si>
    <t>220-260</t>
  </si>
  <si>
    <t>600-740</t>
  </si>
  <si>
    <t>1750-1990</t>
  </si>
  <si>
    <t>20-40</t>
  </si>
  <si>
    <t>270-310</t>
  </si>
  <si>
    <t>750-890</t>
  </si>
  <si>
    <t>2000-2240</t>
  </si>
  <si>
    <t>50-80</t>
  </si>
  <si>
    <t>320-360</t>
  </si>
  <si>
    <t>900-1090</t>
  </si>
  <si>
    <t>2250-2490</t>
  </si>
  <si>
    <t>90-120</t>
  </si>
  <si>
    <t>370-420</t>
  </si>
  <si>
    <t>1100-1290</t>
  </si>
  <si>
    <t>2500-2990</t>
  </si>
  <si>
    <t>130-160</t>
  </si>
  <si>
    <t>430-490</t>
  </si>
  <si>
    <t>1300-1490</t>
  </si>
  <si>
    <t>3000-3490</t>
  </si>
  <si>
    <t>170-210</t>
  </si>
  <si>
    <t>500-590</t>
  </si>
  <si>
    <t>1500-1740</t>
  </si>
  <si>
    <t>3500-3990</t>
  </si>
  <si>
    <t>4000-…</t>
  </si>
  <si>
    <t>для 20 сдач</t>
  </si>
  <si>
    <t>Васильев</t>
  </si>
  <si>
    <t>Команда №2</t>
  </si>
  <si>
    <t>Жевелев С.</t>
  </si>
  <si>
    <t>Бахчаев</t>
  </si>
  <si>
    <t>Черняк Г.</t>
  </si>
  <si>
    <t>Черняк</t>
  </si>
  <si>
    <r>
      <t>4</t>
    </r>
    <r>
      <rPr>
        <sz val="14"/>
        <color indexed="10"/>
        <rFont val="Arial Cyr"/>
        <family val="0"/>
      </rPr>
      <t>♥</t>
    </r>
  </si>
  <si>
    <r>
      <t>2</t>
    </r>
    <r>
      <rPr>
        <sz val="14"/>
        <color indexed="10"/>
        <rFont val="Arial Cyr"/>
        <family val="0"/>
      </rPr>
      <t>♦</t>
    </r>
  </si>
  <si>
    <r>
      <t>3</t>
    </r>
    <r>
      <rPr>
        <sz val="14"/>
        <color indexed="10"/>
        <rFont val="Arial Cyr"/>
        <family val="0"/>
      </rPr>
      <t>♥</t>
    </r>
  </si>
  <si>
    <t>4♣</t>
  </si>
  <si>
    <r>
      <t>2</t>
    </r>
    <r>
      <rPr>
        <sz val="14"/>
        <color indexed="10"/>
        <rFont val="Arial Cyr"/>
        <family val="0"/>
      </rPr>
      <t>♥</t>
    </r>
  </si>
  <si>
    <t>5♣*</t>
  </si>
  <si>
    <t>3♠</t>
  </si>
  <si>
    <t>4♠*</t>
  </si>
  <si>
    <t>4♠</t>
  </si>
  <si>
    <t>2♠</t>
  </si>
  <si>
    <r>
      <t>3</t>
    </r>
    <r>
      <rPr>
        <sz val="14"/>
        <color indexed="10"/>
        <rFont val="Arial Cyr"/>
        <family val="0"/>
      </rPr>
      <t>♦</t>
    </r>
    <r>
      <rPr>
        <sz val="14"/>
        <rFont val="Arial Cyr"/>
        <family val="0"/>
      </rPr>
      <t>*</t>
    </r>
  </si>
  <si>
    <t>5♣</t>
  </si>
  <si>
    <r>
      <t>4</t>
    </r>
    <r>
      <rPr>
        <sz val="14"/>
        <color indexed="10"/>
        <rFont val="Arial Cyr"/>
        <family val="0"/>
      </rPr>
      <t>♥</t>
    </r>
    <r>
      <rPr>
        <sz val="14"/>
        <rFont val="Arial Cyr"/>
        <family val="0"/>
      </rPr>
      <t>*</t>
    </r>
  </si>
  <si>
    <r>
      <t>4</t>
    </r>
    <r>
      <rPr>
        <sz val="14"/>
        <color indexed="10"/>
        <rFont val="Arial Cyr"/>
        <family val="0"/>
      </rPr>
      <t>♦</t>
    </r>
    <r>
      <rPr>
        <sz val="14"/>
        <rFont val="Arial Cyr"/>
        <family val="0"/>
      </rPr>
      <t>*</t>
    </r>
  </si>
  <si>
    <r>
      <t>5</t>
    </r>
    <r>
      <rPr>
        <sz val="14"/>
        <color indexed="10"/>
        <rFont val="Arial Cyr"/>
        <family val="0"/>
      </rPr>
      <t>♦</t>
    </r>
    <r>
      <rPr>
        <sz val="14"/>
        <rFont val="Arial Cyr"/>
        <family val="0"/>
      </rPr>
      <t>*</t>
    </r>
  </si>
  <si>
    <t>5♠</t>
  </si>
  <si>
    <t>3♣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</si>
</sst>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_-* #,##0\ _р_._-;\-* #,##0\ _р_._-;_-* &quot;- &quot;_р_._-;_-@_-"/>
    <numFmt numFmtId="177" formatCode="_-* #,##0.00\ _р_._-;\-* #,##0.00\ _р_._-;_-* \-??\ _р_._-;_-@_-"/>
    <numFmt numFmtId="178" formatCode="0.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0.0"/>
    <numFmt numFmtId="183" formatCode="#,##0.0"/>
    <numFmt numFmtId="184" formatCode="#,##0;0%"/>
    <numFmt numFmtId="185" formatCode="#,##0.000"/>
    <numFmt numFmtId="186" formatCode="#,##0.0000"/>
    <numFmt numFmtId="187" formatCode="dd/mmm/yyyy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mmmm\ d\,\ yyyy"/>
    <numFmt numFmtId="197" formatCode="_(* #,##0.0_);_(* \(#,##0.0\);_(* &quot;-&quot;_);_(@_)"/>
    <numFmt numFmtId="198" formatCode="_(* #,##0.00_);_(* \(#,##0.00\);_(* &quot;-&quot;_);_(@_)"/>
    <numFmt numFmtId="199" formatCode="#,##0_ ;[Red]\-#,##0\ "/>
    <numFmt numFmtId="200" formatCode="d\ mmm"/>
    <numFmt numFmtId="201" formatCode="d/m"/>
    <numFmt numFmtId="202" formatCode="d\ mmm\ yy"/>
    <numFmt numFmtId="203" formatCode="0.000"/>
    <numFmt numFmtId="204" formatCode="0.00_ ;[Red]\-0.00\ "/>
    <numFmt numFmtId="205" formatCode="0.0_ ;[Red]\-0.0\ "/>
    <numFmt numFmtId="206" formatCode="0_ ;[Red]\-0\ "/>
    <numFmt numFmtId="207" formatCode="\+#,##0;[Red]\-#,##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26"/>
      <name val="Arial Cyr"/>
      <family val="0"/>
    </font>
    <font>
      <b/>
      <sz val="16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sz val="14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/>
      <bottom/>
    </border>
    <border>
      <left style="medium"/>
      <right style="thin"/>
      <top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6" fontId="0" fillId="0" borderId="0" applyFill="0" applyBorder="0" applyAlignment="0" applyProtection="0"/>
    <xf numFmtId="177" fontId="0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2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22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22" fillId="0" borderId="17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19" xfId="0" applyFont="1" applyBorder="1" applyAlignment="1" quotePrefix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14" xfId="0" applyFont="1" applyBorder="1" applyAlignment="1" quotePrefix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6" xfId="0" applyFont="1" applyBorder="1" applyAlignment="1">
      <alignment horizontal="right" vertical="center"/>
    </xf>
    <xf numFmtId="2" fontId="22" fillId="0" borderId="14" xfId="0" applyNumberFormat="1" applyFont="1" applyBorder="1" applyAlignment="1">
      <alignment horizontal="center" vertical="center"/>
    </xf>
    <xf numFmtId="0" fontId="20" fillId="0" borderId="20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20" xfId="0" applyFont="1" applyBorder="1" applyAlignment="1">
      <alignment horizontal="left" vertical="center"/>
    </xf>
    <xf numFmtId="0" fontId="20" fillId="0" borderId="14" xfId="0" applyFont="1" applyBorder="1" applyAlignment="1" quotePrefix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13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2" fontId="0" fillId="0" borderId="29" xfId="0" applyNumberFormat="1" applyBorder="1" applyAlignment="1">
      <alignment horizontal="center" vertical="center"/>
    </xf>
    <xf numFmtId="2" fontId="0" fillId="0" borderId="30" xfId="0" applyNumberFormat="1" applyBorder="1" applyAlignment="1">
      <alignment horizontal="center" vertical="center"/>
    </xf>
    <xf numFmtId="2" fontId="0" fillId="0" borderId="31" xfId="0" applyNumberFormat="1" applyBorder="1" applyAlignment="1">
      <alignment horizontal="center" vertical="center"/>
    </xf>
    <xf numFmtId="0" fontId="0" fillId="0" borderId="32" xfId="0" applyBorder="1" applyAlignment="1">
      <alignment vertical="center"/>
    </xf>
    <xf numFmtId="2" fontId="0" fillId="0" borderId="33" xfId="0" applyNumberFormat="1" applyBorder="1" applyAlignment="1">
      <alignment horizontal="center" vertical="center"/>
    </xf>
    <xf numFmtId="2" fontId="0" fillId="0" borderId="34" xfId="0" applyNumberFormat="1" applyBorder="1" applyAlignment="1">
      <alignment horizontal="center" vertical="center"/>
    </xf>
    <xf numFmtId="2" fontId="0" fillId="0" borderId="35" xfId="0" applyNumberFormat="1" applyBorder="1" applyAlignment="1">
      <alignment horizontal="center" vertical="center"/>
    </xf>
    <xf numFmtId="2" fontId="0" fillId="0" borderId="36" xfId="0" applyNumberFormat="1" applyBorder="1" applyAlignment="1">
      <alignment horizontal="center" vertical="center"/>
    </xf>
    <xf numFmtId="2" fontId="0" fillId="0" borderId="37" xfId="0" applyNumberFormat="1" applyBorder="1" applyAlignment="1">
      <alignment horizontal="center" vertical="center"/>
    </xf>
    <xf numFmtId="2" fontId="0" fillId="0" borderId="38" xfId="0" applyNumberForma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25" fillId="0" borderId="23" xfId="0" applyFont="1" applyBorder="1" applyAlignment="1">
      <alignment horizontal="right" vertical="center"/>
    </xf>
    <xf numFmtId="0" fontId="25" fillId="0" borderId="16" xfId="0" applyFont="1" applyBorder="1" applyAlignment="1">
      <alignment horizontal="right" vertical="center"/>
    </xf>
    <xf numFmtId="0" fontId="25" fillId="0" borderId="42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/>
    </xf>
    <xf numFmtId="0" fontId="20" fillId="0" borderId="13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/>
    </xf>
    <xf numFmtId="0" fontId="24" fillId="0" borderId="46" xfId="0" applyFont="1" applyBorder="1" applyAlignment="1">
      <alignment horizontal="center"/>
    </xf>
    <xf numFmtId="0" fontId="25" fillId="0" borderId="14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26" fillId="0" borderId="14" xfId="0" applyNumberFormat="1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Матч" xfId="60"/>
    <cellStyle name="Тысячи_Матч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Z56"/>
  <sheetViews>
    <sheetView tabSelected="1" workbookViewId="0" topLeftCell="A1">
      <selection activeCell="A1" sqref="A1"/>
    </sheetView>
  </sheetViews>
  <sheetFormatPr defaultColWidth="9.00390625" defaultRowHeight="12.75"/>
  <cols>
    <col min="1" max="3" width="9.125" style="4" customWidth="1"/>
    <col min="4" max="4" width="10.25390625" style="4" bestFit="1" customWidth="1"/>
    <col min="5" max="11" width="9.125" style="4" customWidth="1"/>
    <col min="12" max="12" width="3.625" style="4" customWidth="1"/>
    <col min="13" max="13" width="2.375" style="4" customWidth="1"/>
    <col min="14" max="24" width="9.125" style="4" customWidth="1"/>
    <col min="25" max="25" width="3.125" style="4" customWidth="1"/>
    <col min="26" max="26" width="4.375" style="4" customWidth="1"/>
    <col min="27" max="16384" width="9.125" style="4" customWidth="1"/>
  </cols>
  <sheetData>
    <row r="1" spans="1:26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</row>
    <row r="2" spans="1:26" ht="28.5" customHeight="1">
      <c r="A2" s="5"/>
      <c r="B2" s="6" t="s">
        <v>0</v>
      </c>
      <c r="C2" s="7"/>
      <c r="D2" s="8" t="s">
        <v>1</v>
      </c>
      <c r="E2" s="9">
        <v>1</v>
      </c>
      <c r="F2" s="7"/>
      <c r="G2" s="6" t="s">
        <v>2</v>
      </c>
      <c r="H2" s="7"/>
      <c r="I2" s="7"/>
      <c r="J2" s="7"/>
      <c r="K2" s="7"/>
      <c r="L2" s="7"/>
      <c r="M2" s="10"/>
      <c r="N2" s="5"/>
      <c r="O2" s="6" t="s">
        <v>0</v>
      </c>
      <c r="P2" s="7"/>
      <c r="Q2" s="8" t="s">
        <v>1</v>
      </c>
      <c r="R2" s="9">
        <v>1</v>
      </c>
      <c r="S2" s="7"/>
      <c r="T2" s="6" t="s">
        <v>2</v>
      </c>
      <c r="U2" s="7"/>
      <c r="V2" s="7"/>
      <c r="W2" s="7"/>
      <c r="X2" s="7"/>
      <c r="Y2" s="7"/>
      <c r="Z2" s="10"/>
    </row>
    <row r="3" spans="1:26" ht="20.25">
      <c r="A3" s="5"/>
      <c r="B3" s="7"/>
      <c r="C3" s="7"/>
      <c r="D3" s="8" t="s">
        <v>3</v>
      </c>
      <c r="E3" s="9">
        <v>1</v>
      </c>
      <c r="F3" s="7"/>
      <c r="G3" s="7"/>
      <c r="H3" s="7"/>
      <c r="I3" s="7"/>
      <c r="J3" s="7"/>
      <c r="K3" s="7"/>
      <c r="L3" s="7"/>
      <c r="M3" s="10"/>
      <c r="N3" s="5"/>
      <c r="O3" s="7"/>
      <c r="P3" s="7"/>
      <c r="Q3" s="8" t="s">
        <v>3</v>
      </c>
      <c r="R3" s="9">
        <v>2</v>
      </c>
      <c r="S3" s="7"/>
      <c r="T3" s="7"/>
      <c r="U3" s="7"/>
      <c r="V3" s="7"/>
      <c r="W3" s="7"/>
      <c r="X3" s="7"/>
      <c r="Y3" s="7"/>
      <c r="Z3" s="10"/>
    </row>
    <row r="4" spans="1:26" ht="12.7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10"/>
      <c r="N4" s="5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10"/>
    </row>
    <row r="5" spans="1:26" s="16" customFormat="1" ht="21" customHeight="1">
      <c r="A5" s="11" t="s">
        <v>4</v>
      </c>
      <c r="B5" s="75" t="s">
        <v>5</v>
      </c>
      <c r="C5" s="75"/>
      <c r="D5" s="75"/>
      <c r="E5" s="12"/>
      <c r="F5" s="13" t="s">
        <v>4</v>
      </c>
      <c r="G5" s="75" t="s">
        <v>62</v>
      </c>
      <c r="H5" s="75"/>
      <c r="I5" s="75"/>
      <c r="J5" s="12"/>
      <c r="K5" s="12"/>
      <c r="L5" s="12"/>
      <c r="M5" s="14"/>
      <c r="N5" s="11" t="s">
        <v>4</v>
      </c>
      <c r="O5" s="75" t="str">
        <f>G5</f>
        <v>Команда №2</v>
      </c>
      <c r="P5" s="75"/>
      <c r="Q5" s="75"/>
      <c r="R5" s="12"/>
      <c r="S5" s="13" t="s">
        <v>4</v>
      </c>
      <c r="T5" s="75" t="str">
        <f>B5</f>
        <v>Команда №1</v>
      </c>
      <c r="U5" s="75"/>
      <c r="V5" s="75"/>
      <c r="W5" s="12"/>
      <c r="X5" s="15"/>
      <c r="Y5" s="12"/>
      <c r="Z5" s="14"/>
    </row>
    <row r="6" spans="1:26" s="16" customFormat="1" ht="21" customHeight="1">
      <c r="A6" s="17">
        <v>1</v>
      </c>
      <c r="B6" s="72" t="s">
        <v>64</v>
      </c>
      <c r="C6" s="72"/>
      <c r="D6" s="72"/>
      <c r="E6" s="12"/>
      <c r="F6" s="12">
        <v>1</v>
      </c>
      <c r="G6" s="72" t="s">
        <v>65</v>
      </c>
      <c r="H6" s="72"/>
      <c r="I6" s="72"/>
      <c r="J6" s="12"/>
      <c r="K6" s="12"/>
      <c r="L6" s="12"/>
      <c r="M6" s="14"/>
      <c r="N6" s="17">
        <v>1</v>
      </c>
      <c r="O6" s="72" t="s">
        <v>7</v>
      </c>
      <c r="P6" s="72"/>
      <c r="Q6" s="72"/>
      <c r="R6" s="12"/>
      <c r="S6" s="12">
        <v>1</v>
      </c>
      <c r="T6" s="72" t="s">
        <v>6</v>
      </c>
      <c r="U6" s="72"/>
      <c r="V6" s="72"/>
      <c r="W6" s="12"/>
      <c r="X6" s="15"/>
      <c r="Y6" s="12"/>
      <c r="Z6" s="14"/>
    </row>
    <row r="7" spans="1:26" s="16" customFormat="1" ht="21" customHeight="1">
      <c r="A7" s="17">
        <v>2</v>
      </c>
      <c r="B7" s="76" t="s">
        <v>61</v>
      </c>
      <c r="C7" s="76"/>
      <c r="D7" s="76"/>
      <c r="E7" s="12"/>
      <c r="F7" s="12">
        <v>2</v>
      </c>
      <c r="G7" s="76" t="s">
        <v>66</v>
      </c>
      <c r="H7" s="76"/>
      <c r="I7" s="76"/>
      <c r="J7" s="12"/>
      <c r="K7" s="12"/>
      <c r="L7" s="12"/>
      <c r="M7" s="14"/>
      <c r="N7" s="17">
        <v>2</v>
      </c>
      <c r="O7" s="76" t="s">
        <v>63</v>
      </c>
      <c r="P7" s="76"/>
      <c r="Q7" s="76"/>
      <c r="R7" s="12"/>
      <c r="S7" s="12">
        <v>2</v>
      </c>
      <c r="T7" s="76" t="s">
        <v>8</v>
      </c>
      <c r="U7" s="76"/>
      <c r="V7" s="76"/>
      <c r="W7" s="12"/>
      <c r="X7" s="12"/>
      <c r="Y7" s="12"/>
      <c r="Z7" s="14"/>
    </row>
    <row r="8" spans="1:26" ht="12.75">
      <c r="A8" s="5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10"/>
      <c r="N8" s="5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10"/>
    </row>
    <row r="9" spans="1:26" ht="12.75" customHeight="1">
      <c r="A9" s="70" t="s">
        <v>9</v>
      </c>
      <c r="B9" s="68" t="s">
        <v>10</v>
      </c>
      <c r="C9" s="68" t="s">
        <v>11</v>
      </c>
      <c r="D9" s="68" t="s">
        <v>12</v>
      </c>
      <c r="E9" s="68" t="s">
        <v>13</v>
      </c>
      <c r="F9" s="68" t="s">
        <v>14</v>
      </c>
      <c r="G9" s="68" t="s">
        <v>15</v>
      </c>
      <c r="H9" s="68" t="s">
        <v>16</v>
      </c>
      <c r="I9" s="68" t="s">
        <v>17</v>
      </c>
      <c r="J9" s="77" t="s">
        <v>18</v>
      </c>
      <c r="K9" s="77"/>
      <c r="L9" s="7"/>
      <c r="M9" s="10"/>
      <c r="N9" s="70" t="s">
        <v>9</v>
      </c>
      <c r="O9" s="68" t="s">
        <v>10</v>
      </c>
      <c r="P9" s="68" t="s">
        <v>11</v>
      </c>
      <c r="Q9" s="68" t="s">
        <v>12</v>
      </c>
      <c r="R9" s="68" t="s">
        <v>13</v>
      </c>
      <c r="S9" s="68" t="s">
        <v>14</v>
      </c>
      <c r="T9" s="68" t="s">
        <v>15</v>
      </c>
      <c r="U9" s="68" t="s">
        <v>16</v>
      </c>
      <c r="V9" s="68" t="s">
        <v>17</v>
      </c>
      <c r="W9" s="77" t="s">
        <v>18</v>
      </c>
      <c r="X9" s="77"/>
      <c r="Y9" s="7"/>
      <c r="Z9" s="10"/>
    </row>
    <row r="10" spans="1:26" ht="12" customHeight="1" thickBot="1">
      <c r="A10" s="71"/>
      <c r="B10" s="69"/>
      <c r="C10" s="69"/>
      <c r="D10" s="69"/>
      <c r="E10" s="69"/>
      <c r="F10" s="69"/>
      <c r="G10" s="69"/>
      <c r="H10" s="69"/>
      <c r="I10" s="69"/>
      <c r="J10" s="18" t="s">
        <v>19</v>
      </c>
      <c r="K10" s="18" t="s">
        <v>20</v>
      </c>
      <c r="L10" s="7"/>
      <c r="M10" s="10"/>
      <c r="N10" s="71"/>
      <c r="O10" s="69"/>
      <c r="P10" s="69"/>
      <c r="Q10" s="69"/>
      <c r="R10" s="69"/>
      <c r="S10" s="69"/>
      <c r="T10" s="69"/>
      <c r="U10" s="69"/>
      <c r="V10" s="69"/>
      <c r="W10" s="18" t="s">
        <v>19</v>
      </c>
      <c r="X10" s="18" t="s">
        <v>20</v>
      </c>
      <c r="Y10" s="7"/>
      <c r="Z10" s="10"/>
    </row>
    <row r="11" spans="1:26" s="26" customFormat="1" ht="21" customHeight="1" thickTop="1">
      <c r="A11" s="19">
        <v>1</v>
      </c>
      <c r="B11" s="20" t="s">
        <v>21</v>
      </c>
      <c r="C11" s="21" t="s">
        <v>22</v>
      </c>
      <c r="D11" s="80" t="s">
        <v>67</v>
      </c>
      <c r="E11" s="22" t="s">
        <v>23</v>
      </c>
      <c r="F11" s="22"/>
      <c r="G11" s="22">
        <v>10</v>
      </c>
      <c r="H11" s="22">
        <v>-420</v>
      </c>
      <c r="I11" s="22">
        <f aca="true" t="shared" si="0" ref="I11:I20">-U11</f>
        <v>170</v>
      </c>
      <c r="J11" s="23">
        <f>IF(H11+I11&gt;10,MATCH(H11+I11,{0,20,50,90,130,170,220,270,320,370,430,500,600,750,900,1100,1300,1500,1750,2000,2250,2500,3000,3500,4000},1)-1,"")</f>
      </c>
      <c r="K11" s="23">
        <f>IF(H11+I11&lt;-10,MATCH(-H11-I11,{0,20,50,90,130,170,220,270,320,370,430,500,600,750,900,1100,1300,1500,1750,2000,2250,2500,3000,3500,4000},1)-1,"")</f>
        <v>6</v>
      </c>
      <c r="L11" s="24"/>
      <c r="M11" s="25"/>
      <c r="N11" s="19">
        <v>1</v>
      </c>
      <c r="O11" s="20" t="s">
        <v>21</v>
      </c>
      <c r="P11" s="21" t="s">
        <v>22</v>
      </c>
      <c r="Q11" s="80" t="s">
        <v>69</v>
      </c>
      <c r="R11" s="22" t="s">
        <v>23</v>
      </c>
      <c r="S11" s="22"/>
      <c r="T11" s="22">
        <v>10</v>
      </c>
      <c r="U11" s="22">
        <v>-170</v>
      </c>
      <c r="V11" s="22">
        <f aca="true" t="shared" si="1" ref="V11:V20">-H11</f>
        <v>420</v>
      </c>
      <c r="W11" s="23">
        <f>IF(U11+V11&gt;10,MATCH(U11+V11,{0,20,50,90,130,170,220,270,320,370,430,500,600,750,900,1100,1300,1500,1750,2000,2250,2500,3000,3500,4000},1)-1,"")</f>
        <v>6</v>
      </c>
      <c r="X11" s="23">
        <f>IF(U11+V11&lt;-10,MATCH(-U11-V11,{0,20,50,90,130,170,220,270,320,370,430,500,600,750,900,1100,1300,1500,1750,2000,2250,2500,3000,3500,4000},1)-1,"")</f>
      </c>
      <c r="Y11" s="24"/>
      <c r="Z11" s="25"/>
    </row>
    <row r="12" spans="1:26" s="26" customFormat="1" ht="21" customHeight="1">
      <c r="A12" s="27">
        <v>2</v>
      </c>
      <c r="B12" s="22" t="s">
        <v>23</v>
      </c>
      <c r="C12" s="22" t="s">
        <v>0</v>
      </c>
      <c r="D12" s="80" t="s">
        <v>68</v>
      </c>
      <c r="E12" s="22" t="s">
        <v>23</v>
      </c>
      <c r="F12" s="22"/>
      <c r="G12" s="22">
        <v>6</v>
      </c>
      <c r="H12" s="22">
        <v>100</v>
      </c>
      <c r="I12" s="22">
        <f t="shared" si="0"/>
        <v>-100</v>
      </c>
      <c r="J12" s="23">
        <f>IF(H12+I12&gt;10,MATCH(H12+I12,{0,20,50,90,130,170,220,270,320,370,430,500,600,750,900,1100,1300,1500,1750,2000,2250,2500,3000,3500,4000},1)-1,"")</f>
      </c>
      <c r="K12" s="23">
        <f>IF(H12+I12&lt;-10,MATCH(-H12-I12,{0,20,50,90,130,170,220,270,320,370,430,500,600,750,900,1100,1300,1500,1750,2000,2250,2500,3000,3500,4000},1)-1,"")</f>
      </c>
      <c r="L12" s="24"/>
      <c r="M12" s="25"/>
      <c r="N12" s="27">
        <v>2</v>
      </c>
      <c r="O12" s="22" t="s">
        <v>23</v>
      </c>
      <c r="P12" s="22" t="s">
        <v>0</v>
      </c>
      <c r="Q12" s="22" t="s">
        <v>27</v>
      </c>
      <c r="R12" s="22" t="s">
        <v>23</v>
      </c>
      <c r="S12" s="22"/>
      <c r="T12" s="22">
        <v>5</v>
      </c>
      <c r="U12" s="22">
        <v>100</v>
      </c>
      <c r="V12" s="22">
        <f t="shared" si="1"/>
        <v>-100</v>
      </c>
      <c r="W12" s="23">
        <f>IF(U12+V12&gt;10,MATCH(U12+V12,{0,20,50,90,130,170,220,270,320,370,430,500,600,750,900,1100,1300,1500,1750,2000,2250,2500,3000,3500,4000},1)-1,"")</f>
      </c>
      <c r="X12" s="23">
        <f>IF(U12+V12&lt;-10,MATCH(-U12-V12,{0,20,50,90,130,170,220,270,320,370,430,500,600,750,900,1100,1300,1500,1750,2000,2250,2500,3000,3500,4000},1)-1,"")</f>
      </c>
      <c r="Y12" s="24"/>
      <c r="Z12" s="25"/>
    </row>
    <row r="13" spans="1:26" s="26" customFormat="1" ht="21" customHeight="1">
      <c r="A13" s="27">
        <v>3</v>
      </c>
      <c r="B13" s="22" t="s">
        <v>24</v>
      </c>
      <c r="C13" s="22" t="s">
        <v>2</v>
      </c>
      <c r="D13" s="80" t="s">
        <v>68</v>
      </c>
      <c r="E13" s="22" t="s">
        <v>23</v>
      </c>
      <c r="F13" s="22"/>
      <c r="G13" s="22">
        <v>7</v>
      </c>
      <c r="H13" s="22">
        <v>100</v>
      </c>
      <c r="I13" s="22">
        <f t="shared" si="0"/>
        <v>100</v>
      </c>
      <c r="J13" s="23">
        <f>IF(H13+I13&gt;10,MATCH(H13+I13,{0,20,50,90,130,170,220,270,320,370,430,500,600,750,900,1100,1300,1500,1750,2000,2250,2500,3000,3500,4000},1)-1,"")</f>
        <v>5</v>
      </c>
      <c r="K13" s="23">
        <f>IF(H13+I13&lt;-10,MATCH(-H13-I13,{0,20,50,90,130,170,220,270,320,370,430,500,600,750,900,1100,1300,1500,1750,2000,2250,2500,3000,3500,4000},1)-1,"")</f>
      </c>
      <c r="L13" s="24"/>
      <c r="M13" s="25"/>
      <c r="N13" s="27">
        <v>3</v>
      </c>
      <c r="O13" s="22" t="s">
        <v>24</v>
      </c>
      <c r="P13" s="22" t="s">
        <v>2</v>
      </c>
      <c r="Q13" s="22" t="s">
        <v>28</v>
      </c>
      <c r="R13" s="22" t="s">
        <v>21</v>
      </c>
      <c r="S13" s="22"/>
      <c r="T13" s="22">
        <v>7</v>
      </c>
      <c r="U13" s="22">
        <v>-100</v>
      </c>
      <c r="V13" s="22">
        <f t="shared" si="1"/>
        <v>-100</v>
      </c>
      <c r="W13" s="23">
        <f>IF(U13+V13&gt;10,MATCH(U13+V13,{0,20,50,90,130,170,220,270,320,370,430,500,600,750,900,1100,1300,1500,1750,2000,2250,2500,3000,3500,4000},1)-1,"")</f>
      </c>
      <c r="X13" s="23">
        <f>IF(U13+V13&lt;-10,MATCH(-U13-V13,{0,20,50,90,130,170,220,270,320,370,430,500,600,750,900,1100,1300,1500,1750,2000,2250,2500,3000,3500,4000},1)-1,"")</f>
        <v>5</v>
      </c>
      <c r="Y13" s="24"/>
      <c r="Z13" s="25"/>
    </row>
    <row r="14" spans="1:26" s="26" customFormat="1" ht="21" customHeight="1">
      <c r="A14" s="27">
        <v>4</v>
      </c>
      <c r="B14" s="22" t="s">
        <v>25</v>
      </c>
      <c r="C14" s="22" t="s">
        <v>26</v>
      </c>
      <c r="D14" s="80" t="s">
        <v>69</v>
      </c>
      <c r="E14" s="22" t="s">
        <v>21</v>
      </c>
      <c r="F14" s="22"/>
      <c r="G14" s="22">
        <v>11</v>
      </c>
      <c r="H14" s="22">
        <v>200</v>
      </c>
      <c r="I14" s="22">
        <f t="shared" si="0"/>
        <v>-500</v>
      </c>
      <c r="J14" s="23">
        <f>IF(H14+I14&gt;10,MATCH(H14+I14,{0,20,50,90,130,170,220,270,320,370,430,500,600,750,900,1100,1300,1500,1750,2000,2250,2500,3000,3500,4000},1)-1,"")</f>
      </c>
      <c r="K14" s="23">
        <f>IF(H14+I14&lt;-10,MATCH(-H14-I14,{0,20,50,90,130,170,220,270,320,370,430,500,600,750,900,1100,1300,1500,1750,2000,2250,2500,3000,3500,4000},1)-1,"")</f>
        <v>7</v>
      </c>
      <c r="L14" s="24"/>
      <c r="M14" s="25"/>
      <c r="N14" s="27">
        <v>4</v>
      </c>
      <c r="O14" s="22" t="s">
        <v>25</v>
      </c>
      <c r="P14" s="22" t="s">
        <v>26</v>
      </c>
      <c r="Q14" s="80" t="s">
        <v>72</v>
      </c>
      <c r="R14" s="22" t="s">
        <v>23</v>
      </c>
      <c r="S14" s="22"/>
      <c r="T14" s="22">
        <v>9</v>
      </c>
      <c r="U14" s="22">
        <v>500</v>
      </c>
      <c r="V14" s="22">
        <f t="shared" si="1"/>
        <v>-200</v>
      </c>
      <c r="W14" s="23">
        <f>IF(U14+V14&gt;10,MATCH(U14+V14,{0,20,50,90,130,170,220,270,320,370,430,500,600,750,900,1100,1300,1500,1750,2000,2250,2500,3000,3500,4000},1)-1,"")</f>
        <v>7</v>
      </c>
      <c r="X14" s="23">
        <f>IF(U14+V14&lt;-10,MATCH(-U14-V14,{0,20,50,90,130,170,220,270,320,370,430,500,600,750,900,1100,1300,1500,1750,2000,2250,2500,3000,3500,4000},1)-1,"")</f>
      </c>
      <c r="Y14" s="24"/>
      <c r="Z14" s="25"/>
    </row>
    <row r="15" spans="1:26" s="26" customFormat="1" ht="21" customHeight="1">
      <c r="A15" s="27">
        <v>5</v>
      </c>
      <c r="B15" s="22" t="s">
        <v>21</v>
      </c>
      <c r="C15" s="22" t="s">
        <v>0</v>
      </c>
      <c r="D15" s="80" t="s">
        <v>70</v>
      </c>
      <c r="E15" s="22" t="s">
        <v>23</v>
      </c>
      <c r="F15" s="22"/>
      <c r="G15" s="22">
        <v>11</v>
      </c>
      <c r="H15" s="22">
        <v>-150</v>
      </c>
      <c r="I15" s="22">
        <f t="shared" si="0"/>
        <v>-100</v>
      </c>
      <c r="J15" s="23">
        <f>IF(H15+I15&gt;10,MATCH(H15+I15,{0,20,50,90,130,170,220,270,320,370,430,500,600,750,900,1100,1300,1500,1750,2000,2250,2500,3000,3500,4000},1)-1,"")</f>
      </c>
      <c r="K15" s="23">
        <f>IF(H15+I15&lt;-10,MATCH(-H15-I15,{0,20,50,90,130,170,220,270,320,370,430,500,600,750,900,1100,1300,1500,1750,2000,2250,2500,3000,3500,4000},1)-1,"")</f>
        <v>6</v>
      </c>
      <c r="L15" s="24"/>
      <c r="M15" s="25"/>
      <c r="N15" s="27">
        <v>5</v>
      </c>
      <c r="O15" s="22" t="s">
        <v>21</v>
      </c>
      <c r="P15" s="22" t="s">
        <v>0</v>
      </c>
      <c r="Q15" s="22" t="s">
        <v>78</v>
      </c>
      <c r="R15" s="22" t="s">
        <v>23</v>
      </c>
      <c r="S15" s="22"/>
      <c r="T15" s="22">
        <v>9</v>
      </c>
      <c r="U15" s="22">
        <v>100</v>
      </c>
      <c r="V15" s="22">
        <f t="shared" si="1"/>
        <v>150</v>
      </c>
      <c r="W15" s="23">
        <f>IF(U15+V15&gt;10,MATCH(U15+V15,{0,20,50,90,130,170,220,270,320,370,430,500,600,750,900,1100,1300,1500,1750,2000,2250,2500,3000,3500,4000},1)-1,"")</f>
        <v>6</v>
      </c>
      <c r="X15" s="23">
        <f>IF(U15+V15&lt;-10,MATCH(-U15-V15,{0,20,50,90,130,170,220,270,320,370,430,500,600,750,900,1100,1300,1500,1750,2000,2250,2500,3000,3500,4000},1)-1,"")</f>
      </c>
      <c r="Y15" s="24"/>
      <c r="Z15" s="25"/>
    </row>
    <row r="16" spans="1:26" s="26" customFormat="1" ht="21" customHeight="1">
      <c r="A16" s="27">
        <v>6</v>
      </c>
      <c r="B16" s="22" t="s">
        <v>23</v>
      </c>
      <c r="C16" s="22" t="s">
        <v>2</v>
      </c>
      <c r="D16" s="22" t="s">
        <v>71</v>
      </c>
      <c r="E16" s="22" t="s">
        <v>25</v>
      </c>
      <c r="F16" s="22"/>
      <c r="G16" s="22">
        <v>8</v>
      </c>
      <c r="H16" s="22">
        <v>-110</v>
      </c>
      <c r="I16" s="22">
        <f t="shared" si="0"/>
        <v>-300</v>
      </c>
      <c r="J16" s="23">
        <f>IF(H16+I16&gt;10,MATCH(H16+I16,{0,20,50,90,130,170,220,270,320,370,430,500,600,750,900,1100,1300,1500,1750,2000,2250,2500,3000,3500,4000},1)-1,"")</f>
      </c>
      <c r="K16" s="23">
        <f>IF(H16+I16&lt;-10,MATCH(-H16-I16,{0,20,50,90,130,170,220,270,320,370,430,500,600,750,900,1100,1300,1500,1750,2000,2250,2500,3000,3500,4000},1)-1,"")</f>
        <v>9</v>
      </c>
      <c r="L16" s="24"/>
      <c r="M16" s="25"/>
      <c r="N16" s="27">
        <v>6</v>
      </c>
      <c r="O16" s="22" t="s">
        <v>23</v>
      </c>
      <c r="P16" s="22" t="s">
        <v>2</v>
      </c>
      <c r="Q16" s="22" t="s">
        <v>28</v>
      </c>
      <c r="R16" s="22" t="s">
        <v>25</v>
      </c>
      <c r="S16" s="22"/>
      <c r="T16" s="22">
        <v>6</v>
      </c>
      <c r="U16" s="22">
        <v>300</v>
      </c>
      <c r="V16" s="22">
        <f t="shared" si="1"/>
        <v>110</v>
      </c>
      <c r="W16" s="23">
        <f>IF(U16+V16&gt;10,MATCH(U16+V16,{0,20,50,90,130,170,220,270,320,370,430,500,600,750,900,1100,1300,1500,1750,2000,2250,2500,3000,3500,4000},1)-1,"")</f>
        <v>9</v>
      </c>
      <c r="X16" s="23">
        <f>IF(U16+V16&lt;-10,MATCH(-U16-V16,{0,20,50,90,130,170,220,270,320,370,430,500,600,750,900,1100,1300,1500,1750,2000,2250,2500,3000,3500,4000},1)-1,"")</f>
      </c>
      <c r="Y16" s="24"/>
      <c r="Z16" s="25"/>
    </row>
    <row r="17" spans="1:26" s="26" customFormat="1" ht="21" customHeight="1">
      <c r="A17" s="27">
        <v>7</v>
      </c>
      <c r="B17" s="22" t="s">
        <v>24</v>
      </c>
      <c r="C17" s="22" t="s">
        <v>26</v>
      </c>
      <c r="D17" s="80" t="s">
        <v>72</v>
      </c>
      <c r="E17" s="22" t="s">
        <v>23</v>
      </c>
      <c r="F17" s="22"/>
      <c r="G17" s="22">
        <v>9</v>
      </c>
      <c r="H17" s="22">
        <v>500</v>
      </c>
      <c r="I17" s="22">
        <f t="shared" si="0"/>
        <v>-100</v>
      </c>
      <c r="J17" s="23">
        <f>IF(H17+I17&gt;10,MATCH(H17+I17,{0,20,50,90,130,170,220,270,320,370,430,500,600,750,900,1100,1300,1500,1750,2000,2250,2500,3000,3500,4000},1)-1,"")</f>
        <v>9</v>
      </c>
      <c r="K17" s="23">
        <f>IF(H17+I17&lt;-10,MATCH(-H17-I17,{0,20,50,90,130,170,220,270,320,370,430,500,600,750,900,1100,1300,1500,1750,2000,2250,2500,3000,3500,4000},1)-1,"")</f>
      </c>
      <c r="L17" s="24"/>
      <c r="M17" s="25"/>
      <c r="N17" s="27">
        <v>7</v>
      </c>
      <c r="O17" s="22" t="s">
        <v>24</v>
      </c>
      <c r="P17" s="22" t="s">
        <v>26</v>
      </c>
      <c r="Q17" s="22" t="s">
        <v>70</v>
      </c>
      <c r="R17" s="22" t="s">
        <v>23</v>
      </c>
      <c r="S17" s="22"/>
      <c r="T17" s="22">
        <v>9</v>
      </c>
      <c r="U17" s="22">
        <v>100</v>
      </c>
      <c r="V17" s="22">
        <f t="shared" si="1"/>
        <v>-500</v>
      </c>
      <c r="W17" s="23">
        <f>IF(U17+V17&gt;10,MATCH(U17+V17,{0,20,50,90,130,170,220,270,320,370,430,500,600,750,900,1100,1300,1500,1750,2000,2250,2500,3000,3500,4000},1)-1,"")</f>
      </c>
      <c r="X17" s="23">
        <f>IF(U17+V17&lt;-10,MATCH(-U17-V17,{0,20,50,90,130,170,220,270,320,370,430,500,600,750,900,1100,1300,1500,1750,2000,2250,2500,3000,3500,4000},1)-1,"")</f>
        <v>9</v>
      </c>
      <c r="Y17" s="24"/>
      <c r="Z17" s="25"/>
    </row>
    <row r="18" spans="1:26" s="26" customFormat="1" ht="21" customHeight="1">
      <c r="A18" s="27">
        <v>8</v>
      </c>
      <c r="B18" s="22" t="s">
        <v>25</v>
      </c>
      <c r="C18" s="28" t="s">
        <v>22</v>
      </c>
      <c r="D18" s="22" t="s">
        <v>28</v>
      </c>
      <c r="E18" s="22" t="s">
        <v>21</v>
      </c>
      <c r="F18" s="22"/>
      <c r="G18" s="22">
        <v>8</v>
      </c>
      <c r="H18" s="22">
        <v>-50</v>
      </c>
      <c r="I18" s="22">
        <f t="shared" si="0"/>
        <v>100</v>
      </c>
      <c r="J18" s="23">
        <f>IF(H18+I18&gt;10,MATCH(H18+I18,{0,20,50,90,130,170,220,270,320,370,430,500,600,750,900,1100,1300,1500,1750,2000,2250,2500,3000,3500,4000},1)-1,"")</f>
        <v>2</v>
      </c>
      <c r="K18" s="23">
        <f>IF(H18+I18&lt;-10,MATCH(-H18-I18,{0,20,50,90,130,170,220,270,320,370,430,500,600,750,900,1100,1300,1500,1750,2000,2250,2500,3000,3500,4000},1)-1,"")</f>
      </c>
      <c r="L18" s="24"/>
      <c r="M18" s="25"/>
      <c r="N18" s="27">
        <v>8</v>
      </c>
      <c r="O18" s="22" t="s">
        <v>25</v>
      </c>
      <c r="P18" s="28" t="s">
        <v>22</v>
      </c>
      <c r="Q18" s="22" t="s">
        <v>79</v>
      </c>
      <c r="R18" s="22" t="s">
        <v>24</v>
      </c>
      <c r="S18" s="22"/>
      <c r="T18" s="22">
        <v>9</v>
      </c>
      <c r="U18" s="22">
        <v>-100</v>
      </c>
      <c r="V18" s="22">
        <f t="shared" si="1"/>
        <v>50</v>
      </c>
      <c r="W18" s="23">
        <f>IF(U18+V18&gt;10,MATCH(U18+V18,{0,20,50,90,130,170,220,270,320,370,430,500,600,750,900,1100,1300,1500,1750,2000,2250,2500,3000,3500,4000},1)-1,"")</f>
      </c>
      <c r="X18" s="23">
        <f>IF(U18+V18&lt;-10,MATCH(-U18-V18,{0,20,50,90,130,170,220,270,320,370,430,500,600,750,900,1100,1300,1500,1750,2000,2250,2500,3000,3500,4000},1)-1,"")</f>
        <v>2</v>
      </c>
      <c r="Y18" s="24"/>
      <c r="Z18" s="25"/>
    </row>
    <row r="19" spans="1:26" s="26" customFormat="1" ht="21" customHeight="1">
      <c r="A19" s="27">
        <v>9</v>
      </c>
      <c r="B19" s="22" t="s">
        <v>21</v>
      </c>
      <c r="C19" s="22" t="s">
        <v>2</v>
      </c>
      <c r="D19" s="22" t="s">
        <v>28</v>
      </c>
      <c r="E19" s="22" t="s">
        <v>25</v>
      </c>
      <c r="F19" s="22"/>
      <c r="G19" s="22">
        <v>7</v>
      </c>
      <c r="H19" s="22">
        <v>200</v>
      </c>
      <c r="I19" s="22">
        <f t="shared" si="0"/>
        <v>1100</v>
      </c>
      <c r="J19" s="23">
        <f>IF(H19+I19&gt;10,MATCH(H19+I19,{0,20,50,90,130,170,220,270,320,370,430,500,600,750,900,1100,1300,1500,1750,2000,2250,2500,3000,3500,4000},1)-1,"")</f>
        <v>16</v>
      </c>
      <c r="K19" s="23">
        <f>IF(H19+I19&lt;-10,MATCH(-H19-I19,{0,20,50,90,130,170,220,270,320,370,430,500,600,750,900,1100,1300,1500,1750,2000,2250,2500,3000,3500,4000},1)-1,"")</f>
      </c>
      <c r="L19" s="24"/>
      <c r="M19" s="25"/>
      <c r="N19" s="27">
        <v>9</v>
      </c>
      <c r="O19" s="22" t="s">
        <v>21</v>
      </c>
      <c r="P19" s="22" t="s">
        <v>2</v>
      </c>
      <c r="Q19" s="80" t="s">
        <v>80</v>
      </c>
      <c r="R19" s="22" t="s">
        <v>24</v>
      </c>
      <c r="S19" s="22"/>
      <c r="T19" s="22">
        <v>5</v>
      </c>
      <c r="U19" s="22">
        <v>-1100</v>
      </c>
      <c r="V19" s="22">
        <f t="shared" si="1"/>
        <v>-200</v>
      </c>
      <c r="W19" s="23">
        <f>IF(U19+V19&gt;10,MATCH(U19+V19,{0,20,50,90,130,170,220,270,320,370,430,500,600,750,900,1100,1300,1500,1750,2000,2250,2500,3000,3500,4000},1)-1,"")</f>
      </c>
      <c r="X19" s="23">
        <f>IF(U19+V19&lt;-10,MATCH(-U19-V19,{0,20,50,90,130,170,220,270,320,370,430,500,600,750,900,1100,1300,1500,1750,2000,2250,2500,3000,3500,4000},1)-1,"")</f>
        <v>16</v>
      </c>
      <c r="Y19" s="24"/>
      <c r="Z19" s="25"/>
    </row>
    <row r="20" spans="1:26" s="26" customFormat="1" ht="21" customHeight="1">
      <c r="A20" s="27">
        <v>10</v>
      </c>
      <c r="B20" s="22" t="s">
        <v>23</v>
      </c>
      <c r="C20" s="22" t="s">
        <v>26</v>
      </c>
      <c r="D20" s="22" t="s">
        <v>67</v>
      </c>
      <c r="E20" s="22" t="s">
        <v>23</v>
      </c>
      <c r="F20" s="22"/>
      <c r="G20" s="22">
        <v>10</v>
      </c>
      <c r="H20" s="22">
        <v>-620</v>
      </c>
      <c r="I20" s="22">
        <f t="shared" si="0"/>
        <v>200</v>
      </c>
      <c r="J20" s="23">
        <f>IF(H20+I20&gt;10,MATCH(H20+I20,{0,20,50,90,130,170,220,270,320,370,430,500,600,750,900,1100,1300,1500,1750,2000,2250,2500,3000,3500,4000},1)-1,"")</f>
      </c>
      <c r="K20" s="23">
        <f>IF(H20+I20&lt;-10,MATCH(-H20-I20,{0,20,50,90,130,170,220,270,320,370,430,500,600,750,900,1100,1300,1500,1750,2000,2250,2500,3000,3500,4000},1)-1,"")</f>
        <v>9</v>
      </c>
      <c r="L20" s="24"/>
      <c r="M20" s="25"/>
      <c r="N20" s="27">
        <v>10</v>
      </c>
      <c r="O20" s="22" t="s">
        <v>23</v>
      </c>
      <c r="P20" s="22" t="s">
        <v>26</v>
      </c>
      <c r="Q20" s="80" t="s">
        <v>71</v>
      </c>
      <c r="R20" s="22" t="s">
        <v>23</v>
      </c>
      <c r="S20" s="22"/>
      <c r="T20" s="22">
        <v>11</v>
      </c>
      <c r="U20" s="22">
        <v>-200</v>
      </c>
      <c r="V20" s="22">
        <f t="shared" si="1"/>
        <v>620</v>
      </c>
      <c r="W20" s="23">
        <f>IF(U20+V20&gt;10,MATCH(U20+V20,{0,20,50,90,130,170,220,270,320,370,430,500,600,750,900,1100,1300,1500,1750,2000,2250,2500,3000,3500,4000},1)-1,"")</f>
        <v>9</v>
      </c>
      <c r="X20" s="23">
        <f>IF(U20+V20&lt;-10,MATCH(-U20-V20,{0,20,50,90,130,170,220,270,320,370,430,500,600,750,900,1100,1300,1500,1750,2000,2250,2500,3000,3500,4000},1)-1,"")</f>
      </c>
      <c r="Y20" s="24"/>
      <c r="Z20" s="25"/>
    </row>
    <row r="21" spans="1:26" ht="10.5" customHeight="1">
      <c r="A21" s="29"/>
      <c r="B21" s="30"/>
      <c r="C21" s="30"/>
      <c r="D21" s="30"/>
      <c r="E21" s="30"/>
      <c r="F21" s="30"/>
      <c r="G21" s="30"/>
      <c r="H21" s="30"/>
      <c r="I21" s="30"/>
      <c r="J21" s="31"/>
      <c r="K21" s="30"/>
      <c r="L21" s="7"/>
      <c r="M21" s="10"/>
      <c r="N21" s="29"/>
      <c r="O21" s="32"/>
      <c r="P21" s="30"/>
      <c r="Q21" s="30"/>
      <c r="R21" s="30"/>
      <c r="S21" s="30"/>
      <c r="T21" s="30"/>
      <c r="U21" s="30"/>
      <c r="V21" s="30"/>
      <c r="W21" s="31"/>
      <c r="X21" s="30"/>
      <c r="Y21" s="7"/>
      <c r="Z21" s="10"/>
    </row>
    <row r="22" spans="1:26" s="16" customFormat="1" ht="21" customHeight="1">
      <c r="A22" s="17">
        <v>1</v>
      </c>
      <c r="B22" s="72" t="str">
        <f>B6</f>
        <v>Бахчаев</v>
      </c>
      <c r="C22" s="72"/>
      <c r="D22" s="72"/>
      <c r="E22" s="12"/>
      <c r="F22" s="12">
        <v>1</v>
      </c>
      <c r="G22" s="72" t="str">
        <f>O6</f>
        <v>Аушев</v>
      </c>
      <c r="H22" s="72"/>
      <c r="I22" s="72"/>
      <c r="J22" s="15"/>
      <c r="K22" s="12"/>
      <c r="L22" s="12"/>
      <c r="M22" s="14"/>
      <c r="N22" s="17">
        <v>1</v>
      </c>
      <c r="O22" s="72" t="str">
        <f>G6</f>
        <v>Черняк Г.</v>
      </c>
      <c r="P22" s="72"/>
      <c r="Q22" s="72"/>
      <c r="R22" s="12"/>
      <c r="S22" s="12">
        <v>1</v>
      </c>
      <c r="T22" s="72" t="str">
        <f>T6</f>
        <v>Красинская</v>
      </c>
      <c r="U22" s="72"/>
      <c r="V22" s="72"/>
      <c r="W22" s="15"/>
      <c r="X22" s="12"/>
      <c r="Y22" s="12"/>
      <c r="Z22" s="14"/>
    </row>
    <row r="23" spans="1:26" s="16" customFormat="1" ht="21" customHeight="1">
      <c r="A23" s="17">
        <v>2</v>
      </c>
      <c r="B23" s="72" t="str">
        <f>B7</f>
        <v>Васильев</v>
      </c>
      <c r="C23" s="72"/>
      <c r="D23" s="72"/>
      <c r="E23" s="12"/>
      <c r="F23" s="12">
        <v>2</v>
      </c>
      <c r="G23" s="72" t="str">
        <f>O7</f>
        <v>Жевелев С.</v>
      </c>
      <c r="H23" s="72"/>
      <c r="I23" s="72"/>
      <c r="J23" s="15"/>
      <c r="K23" s="12"/>
      <c r="L23" s="12"/>
      <c r="M23" s="14"/>
      <c r="N23" s="17">
        <v>2</v>
      </c>
      <c r="O23" s="72" t="str">
        <f>G7</f>
        <v>Черняк</v>
      </c>
      <c r="P23" s="72"/>
      <c r="Q23" s="72"/>
      <c r="R23" s="12"/>
      <c r="S23" s="12">
        <v>2</v>
      </c>
      <c r="T23" s="72" t="str">
        <f>T7</f>
        <v>Лебедев</v>
      </c>
      <c r="U23" s="72"/>
      <c r="V23" s="72"/>
      <c r="W23" s="15"/>
      <c r="X23" s="12"/>
      <c r="Y23" s="12"/>
      <c r="Z23" s="14"/>
    </row>
    <row r="24" spans="1:26" ht="12" customHeight="1">
      <c r="A24" s="33"/>
      <c r="B24" s="34"/>
      <c r="C24" s="35"/>
      <c r="D24" s="35"/>
      <c r="E24" s="35"/>
      <c r="F24" s="35"/>
      <c r="G24" s="35"/>
      <c r="H24" s="35"/>
      <c r="I24" s="35"/>
      <c r="J24" s="36"/>
      <c r="K24" s="35"/>
      <c r="L24" s="7"/>
      <c r="M24" s="10"/>
      <c r="N24" s="33"/>
      <c r="O24" s="34"/>
      <c r="P24" s="35"/>
      <c r="Q24" s="35"/>
      <c r="R24" s="35"/>
      <c r="S24" s="35"/>
      <c r="T24" s="35"/>
      <c r="U24" s="35"/>
      <c r="V24" s="35"/>
      <c r="W24" s="36"/>
      <c r="X24" s="35"/>
      <c r="Y24" s="7"/>
      <c r="Z24" s="10"/>
    </row>
    <row r="25" spans="1:26" s="26" customFormat="1" ht="21" customHeight="1">
      <c r="A25" s="27">
        <v>11</v>
      </c>
      <c r="B25" s="22" t="s">
        <v>24</v>
      </c>
      <c r="C25" s="28" t="s">
        <v>22</v>
      </c>
      <c r="D25" s="22" t="s">
        <v>27</v>
      </c>
      <c r="E25" s="22" t="s">
        <v>23</v>
      </c>
      <c r="F25" s="37"/>
      <c r="G25" s="22">
        <v>7</v>
      </c>
      <c r="H25" s="22">
        <v>-90</v>
      </c>
      <c r="I25" s="22">
        <f aca="true" t="shared" si="2" ref="I25:I34">-U25</f>
        <v>-110</v>
      </c>
      <c r="J25" s="23">
        <f>IF(H25+I25&gt;10,MATCH(H25+I25,{0,20,50,90,130,170,220,270,320,370,430,500,600,750,900,1100,1300,1500,1750,2000,2250,2500,3000,3500,4000},1)-1,"")</f>
      </c>
      <c r="K25" s="23">
        <f>IF(H25+I25&lt;-10,MATCH(-H25-I25,{0,20,50,90,130,170,220,270,320,370,430,500,600,750,900,1100,1300,1500,1750,2000,2250,2500,3000,3500,4000},1)-1,"")</f>
        <v>5</v>
      </c>
      <c r="L25" s="24"/>
      <c r="M25" s="25"/>
      <c r="N25" s="27">
        <v>11</v>
      </c>
      <c r="O25" s="22" t="s">
        <v>24</v>
      </c>
      <c r="P25" s="28" t="s">
        <v>22</v>
      </c>
      <c r="Q25" s="80" t="s">
        <v>76</v>
      </c>
      <c r="R25" s="22" t="s">
        <v>24</v>
      </c>
      <c r="S25" s="37"/>
      <c r="T25" s="22">
        <v>8</v>
      </c>
      <c r="U25" s="22">
        <v>110</v>
      </c>
      <c r="V25" s="22">
        <f aca="true" t="shared" si="3" ref="V25:V34">-H25</f>
        <v>90</v>
      </c>
      <c r="W25" s="23">
        <f>IF(U25+V25&gt;10,MATCH(U25+V25,{0,20,50,90,130,170,220,270,320,370,430,500,600,750,900,1100,1300,1500,1750,2000,2250,2500,3000,3500,4000},1)-1,"")</f>
        <v>5</v>
      </c>
      <c r="X25" s="23">
        <f>IF(U25+V25&lt;-10,MATCH(-U25-V25,{0,20,50,90,130,170,220,270,320,370,430,500,600,750,900,1100,1300,1500,1750,2000,2250,2500,3000,3500,4000},1)-1,"")</f>
      </c>
      <c r="Y25" s="24"/>
      <c r="Z25" s="25"/>
    </row>
    <row r="26" spans="1:26" s="26" customFormat="1" ht="21" customHeight="1">
      <c r="A26" s="27">
        <v>12</v>
      </c>
      <c r="B26" s="22" t="s">
        <v>25</v>
      </c>
      <c r="C26" s="22" t="s">
        <v>0</v>
      </c>
      <c r="D26" s="80" t="s">
        <v>70</v>
      </c>
      <c r="E26" s="22" t="s">
        <v>23</v>
      </c>
      <c r="F26" s="37"/>
      <c r="G26" s="22">
        <v>8</v>
      </c>
      <c r="H26" s="22">
        <v>100</v>
      </c>
      <c r="I26" s="22">
        <f t="shared" si="2"/>
        <v>-500</v>
      </c>
      <c r="J26" s="23">
        <f>IF(H26+I26&gt;10,MATCH(H26+I26,{0,20,50,90,130,170,220,270,320,370,430,500,600,750,900,1100,1300,1500,1750,2000,2250,2500,3000,3500,4000},1)-1,"")</f>
      </c>
      <c r="K26" s="23">
        <f>IF(H26+I26&lt;-10,MATCH(-H26-I26,{0,20,50,90,130,170,220,270,320,370,430,500,600,750,900,1100,1300,1500,1750,2000,2250,2500,3000,3500,4000},1)-1,"")</f>
        <v>9</v>
      </c>
      <c r="L26" s="24"/>
      <c r="M26" s="25"/>
      <c r="N26" s="27">
        <v>12</v>
      </c>
      <c r="O26" s="22" t="s">
        <v>25</v>
      </c>
      <c r="P26" s="22" t="s">
        <v>0</v>
      </c>
      <c r="Q26" s="22" t="s">
        <v>72</v>
      </c>
      <c r="R26" s="22" t="s">
        <v>23</v>
      </c>
      <c r="S26" s="37"/>
      <c r="T26" s="22">
        <v>8</v>
      </c>
      <c r="U26" s="22">
        <v>500</v>
      </c>
      <c r="V26" s="22">
        <f t="shared" si="3"/>
        <v>-100</v>
      </c>
      <c r="W26" s="23">
        <f>IF(U26+V26&gt;10,MATCH(U26+V26,{0,20,50,90,130,170,220,270,320,370,430,500,600,750,900,1100,1300,1500,1750,2000,2250,2500,3000,3500,4000},1)-1,"")</f>
        <v>9</v>
      </c>
      <c r="X26" s="23">
        <f>IF(U26+V26&lt;-10,MATCH(-U26-V26,{0,20,50,90,130,170,220,270,320,370,430,500,600,750,900,1100,1300,1500,1750,2000,2250,2500,3000,3500,4000},1)-1,"")</f>
      </c>
      <c r="Y26" s="24"/>
      <c r="Z26" s="25"/>
    </row>
    <row r="27" spans="1:26" s="26" customFormat="1" ht="21" customHeight="1">
      <c r="A27" s="27">
        <v>13</v>
      </c>
      <c r="B27" s="20" t="s">
        <v>21</v>
      </c>
      <c r="C27" s="22" t="s">
        <v>26</v>
      </c>
      <c r="D27" s="22" t="s">
        <v>73</v>
      </c>
      <c r="E27" s="22" t="s">
        <v>23</v>
      </c>
      <c r="F27" s="37"/>
      <c r="G27" s="22">
        <v>9</v>
      </c>
      <c r="H27" s="22">
        <v>-140</v>
      </c>
      <c r="I27" s="22">
        <f t="shared" si="2"/>
        <v>800</v>
      </c>
      <c r="J27" s="23">
        <f>IF(H27+I27&gt;10,MATCH(H27+I27,{0,20,50,90,130,170,220,270,320,370,430,500,600,750,900,1100,1300,1500,1750,2000,2250,2500,3000,3500,4000},1)-1,"")</f>
        <v>12</v>
      </c>
      <c r="K27" s="23">
        <f>IF(H27+I27&lt;-10,MATCH(-H27-I27,{0,20,50,90,130,170,220,270,320,370,430,500,600,750,900,1100,1300,1500,1750,2000,2250,2500,3000,3500,4000},1)-1,"")</f>
      </c>
      <c r="L27" s="24"/>
      <c r="M27" s="25"/>
      <c r="N27" s="27">
        <v>13</v>
      </c>
      <c r="O27" s="20" t="s">
        <v>21</v>
      </c>
      <c r="P27" s="22" t="s">
        <v>26</v>
      </c>
      <c r="Q27" s="22" t="s">
        <v>81</v>
      </c>
      <c r="R27" s="22" t="s">
        <v>21</v>
      </c>
      <c r="S27" s="37"/>
      <c r="T27" s="22">
        <v>8</v>
      </c>
      <c r="U27" s="22">
        <v>-800</v>
      </c>
      <c r="V27" s="22">
        <f t="shared" si="3"/>
        <v>140</v>
      </c>
      <c r="W27" s="23">
        <f>IF(U27+V27&gt;10,MATCH(U27+V27,{0,20,50,90,130,170,220,270,320,370,430,500,600,750,900,1100,1300,1500,1750,2000,2250,2500,3000,3500,4000},1)-1,"")</f>
      </c>
      <c r="X27" s="23">
        <f>IF(U27+V27&lt;-10,MATCH(-U27-V27,{0,20,50,90,130,170,220,270,320,370,430,500,600,750,900,1100,1300,1500,1750,2000,2250,2500,3000,3500,4000},1)-1,"")</f>
        <v>12</v>
      </c>
      <c r="Y27" s="24"/>
      <c r="Z27" s="25"/>
    </row>
    <row r="28" spans="1:26" s="26" customFormat="1" ht="21" customHeight="1">
      <c r="A28" s="27">
        <v>14</v>
      </c>
      <c r="B28" s="22" t="s">
        <v>23</v>
      </c>
      <c r="C28" s="28" t="s">
        <v>22</v>
      </c>
      <c r="D28" s="22" t="s">
        <v>74</v>
      </c>
      <c r="E28" s="22" t="s">
        <v>23</v>
      </c>
      <c r="F28" s="37"/>
      <c r="G28" s="22">
        <v>8</v>
      </c>
      <c r="H28" s="22">
        <v>300</v>
      </c>
      <c r="I28" s="22">
        <f t="shared" si="2"/>
        <v>-50</v>
      </c>
      <c r="J28" s="23">
        <f>IF(H28+I28&gt;10,MATCH(H28+I28,{0,20,50,90,130,170,220,270,320,370,430,500,600,750,900,1100,1300,1500,1750,2000,2250,2500,3000,3500,4000},1)-1,"")</f>
        <v>6</v>
      </c>
      <c r="K28" s="23">
        <f>IF(H28+I28&lt;-10,MATCH(-H28-I28,{0,20,50,90,130,170,220,270,320,370,430,500,600,750,900,1100,1300,1500,1750,2000,2250,2500,3000,3500,4000},1)-1,"")</f>
      </c>
      <c r="L28" s="24"/>
      <c r="M28" s="25"/>
      <c r="N28" s="27">
        <v>14</v>
      </c>
      <c r="O28" s="22" t="s">
        <v>23</v>
      </c>
      <c r="P28" s="28" t="s">
        <v>22</v>
      </c>
      <c r="Q28" s="80" t="s">
        <v>75</v>
      </c>
      <c r="R28" s="22" t="s">
        <v>25</v>
      </c>
      <c r="S28" s="37"/>
      <c r="T28" s="22">
        <v>9</v>
      </c>
      <c r="U28" s="22">
        <v>50</v>
      </c>
      <c r="V28" s="22">
        <f t="shared" si="3"/>
        <v>-300</v>
      </c>
      <c r="W28" s="23">
        <f>IF(U28+V28&gt;10,MATCH(U28+V28,{0,20,50,90,130,170,220,270,320,370,430,500,600,750,900,1100,1300,1500,1750,2000,2250,2500,3000,3500,4000},1)-1,"")</f>
      </c>
      <c r="X28" s="23">
        <f>IF(U28+V28&lt;-10,MATCH(-U28-V28,{0,20,50,90,130,170,220,270,320,370,430,500,600,750,900,1100,1300,1500,1750,2000,2250,2500,3000,3500,4000},1)-1,"")</f>
        <v>6</v>
      </c>
      <c r="Y28" s="24"/>
      <c r="Z28" s="25"/>
    </row>
    <row r="29" spans="1:26" s="26" customFormat="1" ht="21" customHeight="1">
      <c r="A29" s="27">
        <v>15</v>
      </c>
      <c r="B29" s="22" t="s">
        <v>24</v>
      </c>
      <c r="C29" s="22" t="s">
        <v>0</v>
      </c>
      <c r="D29" s="22" t="s">
        <v>73</v>
      </c>
      <c r="E29" s="22" t="s">
        <v>25</v>
      </c>
      <c r="F29" s="37"/>
      <c r="G29" s="22">
        <v>10</v>
      </c>
      <c r="H29" s="22">
        <v>-170</v>
      </c>
      <c r="I29" s="22">
        <f t="shared" si="2"/>
        <v>170</v>
      </c>
      <c r="J29" s="23">
        <f>IF(H29+I29&gt;10,MATCH(H29+I29,{0,20,50,90,130,170,220,270,320,370,430,500,600,750,900,1100,1300,1500,1750,2000,2250,2500,3000,3500,4000},1)-1,"")</f>
      </c>
      <c r="K29" s="23">
        <f>IF(H29+I29&lt;-10,MATCH(-H29-I29,{0,20,50,90,130,170,220,270,320,370,430,500,600,750,900,1100,1300,1500,1750,2000,2250,2500,3000,3500,4000},1)-1,"")</f>
      </c>
      <c r="L29" s="24"/>
      <c r="M29" s="25"/>
      <c r="N29" s="27">
        <v>15</v>
      </c>
      <c r="O29" s="22" t="s">
        <v>24</v>
      </c>
      <c r="P29" s="22" t="s">
        <v>0</v>
      </c>
      <c r="Q29" s="22" t="s">
        <v>76</v>
      </c>
      <c r="R29" s="22" t="s">
        <v>25</v>
      </c>
      <c r="S29" s="37"/>
      <c r="T29" s="22">
        <v>10</v>
      </c>
      <c r="U29" s="22">
        <v>-170</v>
      </c>
      <c r="V29" s="22">
        <f t="shared" si="3"/>
        <v>170</v>
      </c>
      <c r="W29" s="23">
        <f>IF(U29+V29&gt;10,MATCH(U29+V29,{0,20,50,90,130,170,220,270,320,370,430,500,600,750,900,1100,1300,1500,1750,2000,2250,2500,3000,3500,4000},1)-1,"")</f>
      </c>
      <c r="X29" s="23">
        <f>IF(U29+V29&lt;-10,MATCH(-U29-V29,{0,20,50,90,130,170,220,270,320,370,430,500,600,750,900,1100,1300,1500,1750,2000,2250,2500,3000,3500,4000},1)-1,"")</f>
      </c>
      <c r="Y29" s="24"/>
      <c r="Z29" s="25"/>
    </row>
    <row r="30" spans="1:26" s="26" customFormat="1" ht="21" customHeight="1">
      <c r="A30" s="27">
        <v>16</v>
      </c>
      <c r="B30" s="22" t="s">
        <v>25</v>
      </c>
      <c r="C30" s="22" t="s">
        <v>2</v>
      </c>
      <c r="D30" s="22" t="s">
        <v>75</v>
      </c>
      <c r="E30" s="22" t="s">
        <v>21</v>
      </c>
      <c r="F30" s="37"/>
      <c r="G30" s="22">
        <v>12</v>
      </c>
      <c r="H30" s="22">
        <v>480</v>
      </c>
      <c r="I30" s="22">
        <f t="shared" si="2"/>
        <v>-480</v>
      </c>
      <c r="J30" s="23">
        <f>IF(H30+I30&gt;10,MATCH(H30+I30,{0,20,50,90,130,170,220,270,320,370,430,500,600,750,900,1100,1300,1500,1750,2000,2250,2500,3000,3500,4000},1)-1,"")</f>
      </c>
      <c r="K30" s="23">
        <f>IF(H30+I30&lt;-10,MATCH(-H30-I30,{0,20,50,90,130,170,220,270,320,370,430,500,600,750,900,1100,1300,1500,1750,2000,2250,2500,3000,3500,4000},1)-1,"")</f>
      </c>
      <c r="L30" s="24"/>
      <c r="M30" s="25"/>
      <c r="N30" s="27">
        <v>16</v>
      </c>
      <c r="O30" s="22" t="s">
        <v>25</v>
      </c>
      <c r="P30" s="22" t="s">
        <v>2</v>
      </c>
      <c r="Q30" s="22" t="s">
        <v>82</v>
      </c>
      <c r="R30" s="22" t="s">
        <v>21</v>
      </c>
      <c r="S30" s="37"/>
      <c r="T30" s="22">
        <v>12</v>
      </c>
      <c r="U30" s="22">
        <v>480</v>
      </c>
      <c r="V30" s="22">
        <f t="shared" si="3"/>
        <v>-480</v>
      </c>
      <c r="W30" s="23">
        <f>IF(U30+V30&gt;10,MATCH(U30+V30,{0,20,50,90,130,170,220,270,320,370,430,500,600,750,900,1100,1300,1500,1750,2000,2250,2500,3000,3500,4000},1)-1,"")</f>
      </c>
      <c r="X30" s="23">
        <f>IF(U30+V30&lt;-10,MATCH(-U30-V30,{0,20,50,90,130,170,220,270,320,370,430,500,600,750,900,1100,1300,1500,1750,2000,2250,2500,3000,3500,4000},1)-1,"")</f>
      </c>
      <c r="Y30" s="24"/>
      <c r="Z30" s="25"/>
    </row>
    <row r="31" spans="1:26" s="26" customFormat="1" ht="21" customHeight="1">
      <c r="A31" s="27">
        <v>17</v>
      </c>
      <c r="B31" s="22" t="s">
        <v>21</v>
      </c>
      <c r="C31" s="28" t="s">
        <v>22</v>
      </c>
      <c r="D31" s="22" t="s">
        <v>76</v>
      </c>
      <c r="E31" s="22" t="s">
        <v>23</v>
      </c>
      <c r="F31" s="37"/>
      <c r="G31" s="22">
        <v>8</v>
      </c>
      <c r="H31" s="22">
        <v>-110</v>
      </c>
      <c r="I31" s="22">
        <f t="shared" si="2"/>
        <v>-50</v>
      </c>
      <c r="J31" s="23">
        <f>IF(H31+I31&gt;10,MATCH(H31+I31,{0,20,50,90,130,170,220,270,320,370,430,500,600,750,900,1100,1300,1500,1750,2000,2250,2500,3000,3500,4000},1)-1,"")</f>
      </c>
      <c r="K31" s="23">
        <f>IF(H31+I31&lt;-10,MATCH(-H31-I31,{0,20,50,90,130,170,220,270,320,370,430,500,600,750,900,1100,1300,1500,1750,2000,2250,2500,3000,3500,4000},1)-1,"")</f>
        <v>4</v>
      </c>
      <c r="L31" s="24"/>
      <c r="M31" s="25"/>
      <c r="N31" s="27">
        <v>17</v>
      </c>
      <c r="O31" s="22" t="s">
        <v>21</v>
      </c>
      <c r="P31" s="28" t="s">
        <v>22</v>
      </c>
      <c r="Q31" s="22" t="s">
        <v>83</v>
      </c>
      <c r="R31" s="22" t="s">
        <v>25</v>
      </c>
      <c r="S31" s="37"/>
      <c r="T31" s="22">
        <v>8</v>
      </c>
      <c r="U31" s="22">
        <v>50</v>
      </c>
      <c r="V31" s="22">
        <f t="shared" si="3"/>
        <v>110</v>
      </c>
      <c r="W31" s="23">
        <f>IF(U31+V31&gt;10,MATCH(U31+V31,{0,20,50,90,130,170,220,270,320,370,430,500,600,750,900,1100,1300,1500,1750,2000,2250,2500,3000,3500,4000},1)-1,"")</f>
        <v>4</v>
      </c>
      <c r="X31" s="23">
        <f>IF(U31+V31&lt;-10,MATCH(-U31-V31,{0,20,50,90,130,170,220,270,320,370,430,500,600,750,900,1100,1300,1500,1750,2000,2250,2500,3000,3500,4000},1)-1,"")</f>
      </c>
      <c r="Y31" s="24"/>
      <c r="Z31" s="25"/>
    </row>
    <row r="32" spans="1:26" s="26" customFormat="1" ht="21" customHeight="1">
      <c r="A32" s="27">
        <v>18</v>
      </c>
      <c r="B32" s="22" t="s">
        <v>23</v>
      </c>
      <c r="C32" s="22" t="s">
        <v>0</v>
      </c>
      <c r="D32" s="22" t="s">
        <v>72</v>
      </c>
      <c r="E32" s="22" t="s">
        <v>23</v>
      </c>
      <c r="F32" s="37"/>
      <c r="G32" s="22">
        <v>7</v>
      </c>
      <c r="H32" s="22">
        <v>800</v>
      </c>
      <c r="I32" s="22">
        <f t="shared" si="2"/>
        <v>-170</v>
      </c>
      <c r="J32" s="23">
        <f>IF(H32+I32&gt;10,MATCH(H32+I32,{0,20,50,90,130,170,220,270,320,370,430,500,600,750,900,1100,1300,1500,1750,2000,2250,2500,3000,3500,4000},1)-1,"")</f>
        <v>12</v>
      </c>
      <c r="K32" s="23">
        <f>IF(H32+I32&lt;-10,MATCH(-H32-I32,{0,20,50,90,130,170,220,270,320,370,430,500,600,750,900,1100,1300,1500,1750,2000,2250,2500,3000,3500,4000},1)-1,"")</f>
      </c>
      <c r="L32" s="24"/>
      <c r="M32" s="25"/>
      <c r="N32" s="27">
        <v>18</v>
      </c>
      <c r="O32" s="22" t="s">
        <v>23</v>
      </c>
      <c r="P32" s="22" t="s">
        <v>0</v>
      </c>
      <c r="Q32" s="22" t="s">
        <v>69</v>
      </c>
      <c r="R32" s="22" t="s">
        <v>24</v>
      </c>
      <c r="S32" s="37"/>
      <c r="T32" s="22">
        <v>10</v>
      </c>
      <c r="U32" s="22">
        <v>170</v>
      </c>
      <c r="V32" s="22">
        <f t="shared" si="3"/>
        <v>-800</v>
      </c>
      <c r="W32" s="23">
        <f>IF(U32+V32&gt;10,MATCH(U32+V32,{0,20,50,90,130,170,220,270,320,370,430,500,600,750,900,1100,1300,1500,1750,2000,2250,2500,3000,3500,4000},1)-1,"")</f>
      </c>
      <c r="X32" s="23">
        <f>IF(U32+V32&lt;-10,MATCH(-U32-V32,{0,20,50,90,130,170,220,270,320,370,430,500,600,750,900,1100,1300,1500,1750,2000,2250,2500,3000,3500,4000},1)-1,"")</f>
        <v>12</v>
      </c>
      <c r="Y32" s="24"/>
      <c r="Z32" s="25"/>
    </row>
    <row r="33" spans="1:26" s="26" customFormat="1" ht="21" customHeight="1">
      <c r="A33" s="27">
        <v>19</v>
      </c>
      <c r="B33" s="22" t="s">
        <v>24</v>
      </c>
      <c r="C33" s="22" t="s">
        <v>2</v>
      </c>
      <c r="D33" s="22" t="s">
        <v>28</v>
      </c>
      <c r="E33" s="22" t="s">
        <v>24</v>
      </c>
      <c r="F33" s="37"/>
      <c r="G33" s="22">
        <v>11</v>
      </c>
      <c r="H33" s="22">
        <v>460</v>
      </c>
      <c r="I33" s="22">
        <f t="shared" si="2"/>
        <v>-430</v>
      </c>
      <c r="J33" s="23">
        <f>IF(H33+I33&gt;10,MATCH(H33+I33,{0,20,50,90,130,170,220,270,320,370,430,500,600,750,900,1100,1300,1500,1750,2000,2250,2500,3000,3500,4000},1)-1,"")</f>
        <v>1</v>
      </c>
      <c r="K33" s="23">
        <f>IF(H33+I33&lt;-10,MATCH(-H33-I33,{0,20,50,90,130,170,220,270,320,370,430,500,600,750,900,1100,1300,1500,1750,2000,2250,2500,3000,3500,4000},1)-1,"")</f>
      </c>
      <c r="L33" s="24"/>
      <c r="M33" s="25"/>
      <c r="N33" s="27">
        <v>19</v>
      </c>
      <c r="O33" s="22" t="s">
        <v>24</v>
      </c>
      <c r="P33" s="22" t="s">
        <v>2</v>
      </c>
      <c r="Q33" s="22" t="s">
        <v>28</v>
      </c>
      <c r="R33" s="22" t="s">
        <v>21</v>
      </c>
      <c r="S33" s="37"/>
      <c r="T33" s="22">
        <v>10</v>
      </c>
      <c r="U33" s="22">
        <v>430</v>
      </c>
      <c r="V33" s="22">
        <f t="shared" si="3"/>
        <v>-460</v>
      </c>
      <c r="W33" s="23">
        <f>IF(U33+V33&gt;10,MATCH(U33+V33,{0,20,50,90,130,170,220,270,320,370,430,500,600,750,900,1100,1300,1500,1750,2000,2250,2500,3000,3500,4000},1)-1,"")</f>
      </c>
      <c r="X33" s="23">
        <f>IF(U33+V33&lt;-10,MATCH(-U33-V33,{0,20,50,90,130,170,220,270,320,370,430,500,600,750,900,1100,1300,1500,1750,2000,2250,2500,3000,3500,4000},1)-1,"")</f>
        <v>1</v>
      </c>
      <c r="Y33" s="24"/>
      <c r="Z33" s="25"/>
    </row>
    <row r="34" spans="1:26" s="26" customFormat="1" ht="21" customHeight="1">
      <c r="A34" s="27">
        <v>20</v>
      </c>
      <c r="B34" s="22" t="s">
        <v>25</v>
      </c>
      <c r="C34" s="22" t="s">
        <v>26</v>
      </c>
      <c r="D34" s="22" t="s">
        <v>77</v>
      </c>
      <c r="E34" s="22" t="s">
        <v>23</v>
      </c>
      <c r="F34" s="37"/>
      <c r="G34" s="22">
        <v>5</v>
      </c>
      <c r="H34" s="22">
        <v>1100</v>
      </c>
      <c r="I34" s="22">
        <f t="shared" si="2"/>
        <v>-1100</v>
      </c>
      <c r="J34" s="23">
        <f>IF(H34+I34&gt;10,MATCH(H34+I34,{0,20,50,90,130,170,220,270,320,370,430,500,600,750,900,1100,1300,1500,1750,2000,2250,2500,3000,3500,4000},1)-1,"")</f>
      </c>
      <c r="K34" s="23">
        <f>IF(H34+I34&lt;-10,MATCH(-H34-I34,{0,20,50,90,130,170,220,270,320,370,430,500,600,750,900,1100,1300,1500,1750,2000,2250,2500,3000,3500,4000},1)-1,"")</f>
      </c>
      <c r="L34" s="24"/>
      <c r="M34" s="25"/>
      <c r="N34" s="27">
        <v>20</v>
      </c>
      <c r="O34" s="22" t="s">
        <v>25</v>
      </c>
      <c r="P34" s="22" t="s">
        <v>26</v>
      </c>
      <c r="Q34" s="80" t="s">
        <v>80</v>
      </c>
      <c r="R34" s="22" t="s">
        <v>23</v>
      </c>
      <c r="S34" s="37"/>
      <c r="T34" s="22">
        <v>6</v>
      </c>
      <c r="U34" s="22">
        <v>1100</v>
      </c>
      <c r="V34" s="22">
        <f t="shared" si="3"/>
        <v>-1100</v>
      </c>
      <c r="W34" s="23">
        <f>IF(U34+V34&gt;10,MATCH(U34+V34,{0,20,50,90,130,170,220,270,320,370,430,500,600,750,900,1100,1300,1500,1750,2000,2250,2500,3000,3500,4000},1)-1,"")</f>
      </c>
      <c r="X34" s="23">
        <f>IF(U34+V34&lt;-10,MATCH(-U34-V34,{0,20,50,90,130,170,220,270,320,370,430,500,600,750,900,1100,1300,1500,1750,2000,2250,2500,3000,3500,4000},1)-1,"")</f>
      </c>
      <c r="Y34" s="24"/>
      <c r="Z34" s="25"/>
    </row>
    <row r="35" spans="1:26" ht="16.5" customHeight="1">
      <c r="A35" s="5"/>
      <c r="B35" s="7"/>
      <c r="C35" s="7"/>
      <c r="D35" s="7"/>
      <c r="E35" s="7"/>
      <c r="F35" s="7"/>
      <c r="G35" s="7"/>
      <c r="H35" s="7"/>
      <c r="I35" s="66" t="s">
        <v>29</v>
      </c>
      <c r="J35" s="38">
        <f>SUM(J11:J34)</f>
        <v>63</v>
      </c>
      <c r="K35" s="38">
        <f>SUM(K11:K34)</f>
        <v>55</v>
      </c>
      <c r="L35" s="7"/>
      <c r="M35" s="10"/>
      <c r="N35" s="5"/>
      <c r="O35" s="7"/>
      <c r="P35" s="7"/>
      <c r="Q35" s="7"/>
      <c r="R35" s="7"/>
      <c r="S35" s="7"/>
      <c r="T35" s="7"/>
      <c r="U35" s="7"/>
      <c r="V35" s="66" t="s">
        <v>29</v>
      </c>
      <c r="W35" s="38">
        <f>SUM(W11:W34)</f>
        <v>55</v>
      </c>
      <c r="X35" s="38">
        <f>SUM(X11:X34)</f>
        <v>63</v>
      </c>
      <c r="Y35" s="7"/>
      <c r="Z35" s="10"/>
    </row>
    <row r="36" spans="1:26" ht="15.75" customHeight="1">
      <c r="A36" s="5"/>
      <c r="B36" s="7"/>
      <c r="C36" s="7"/>
      <c r="D36" s="7"/>
      <c r="E36" s="7"/>
      <c r="F36" s="7"/>
      <c r="G36" s="7"/>
      <c r="H36" s="7"/>
      <c r="I36" s="67"/>
      <c r="J36" s="78">
        <f>J35-K35</f>
        <v>8</v>
      </c>
      <c r="K36" s="79"/>
      <c r="L36" s="7"/>
      <c r="M36" s="10"/>
      <c r="N36" s="5"/>
      <c r="O36" s="7"/>
      <c r="P36" s="7"/>
      <c r="Q36" s="7"/>
      <c r="R36" s="7"/>
      <c r="S36" s="7"/>
      <c r="T36" s="7"/>
      <c r="U36" s="7"/>
      <c r="V36" s="67"/>
      <c r="W36" s="78">
        <f>W35-X35</f>
        <v>-8</v>
      </c>
      <c r="X36" s="79"/>
      <c r="Y36" s="7"/>
      <c r="Z36" s="10"/>
    </row>
    <row r="37" spans="1:26" ht="21" customHeight="1">
      <c r="A37" s="5" t="s">
        <v>30</v>
      </c>
      <c r="B37" s="7"/>
      <c r="C37" s="7"/>
      <c r="D37" s="7"/>
      <c r="E37" s="7"/>
      <c r="F37" s="7" t="s">
        <v>31</v>
      </c>
      <c r="G37" s="7"/>
      <c r="H37" s="7"/>
      <c r="I37" s="39" t="s">
        <v>32</v>
      </c>
      <c r="J37" s="40">
        <f>IF(J36&lt;0,20-K37,INDEX(B49:K55,MIN(69,J36)/10+1,(MIN(69,J36)/10-INT(MIN(69,J36)/10))*10+1))</f>
        <v>12.07</v>
      </c>
      <c r="K37" s="40">
        <f>IF(J36&gt;0,20-J37,INDEX(B49:K55,MIN(69,-J36)/10+1,(MIN(69,-J36)/10-INT(MIN(69,-J36)/10))*10+1))</f>
        <v>7.93</v>
      </c>
      <c r="L37" s="7"/>
      <c r="M37" s="10"/>
      <c r="N37" s="5" t="s">
        <v>30</v>
      </c>
      <c r="O37" s="7"/>
      <c r="P37" s="7"/>
      <c r="Q37" s="7"/>
      <c r="R37" s="7"/>
      <c r="S37" s="7" t="s">
        <v>31</v>
      </c>
      <c r="T37" s="7"/>
      <c r="U37" s="7"/>
      <c r="V37" s="39" t="s">
        <v>32</v>
      </c>
      <c r="W37" s="40">
        <f>K37</f>
        <v>7.93</v>
      </c>
      <c r="X37" s="40">
        <f>J37</f>
        <v>12.07</v>
      </c>
      <c r="Y37" s="7"/>
      <c r="Z37" s="10"/>
    </row>
    <row r="38" spans="1:26" ht="12.75">
      <c r="A38" s="5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10"/>
      <c r="N38" s="5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10"/>
    </row>
    <row r="39" spans="1:26" s="45" customFormat="1" ht="11.25">
      <c r="A39" s="41" t="s">
        <v>33</v>
      </c>
      <c r="B39" s="42" t="s">
        <v>34</v>
      </c>
      <c r="C39" s="43"/>
      <c r="D39" s="42" t="s">
        <v>33</v>
      </c>
      <c r="E39" s="42" t="s">
        <v>34</v>
      </c>
      <c r="F39" s="43"/>
      <c r="G39" s="42" t="s">
        <v>33</v>
      </c>
      <c r="H39" s="42" t="s">
        <v>34</v>
      </c>
      <c r="I39" s="43"/>
      <c r="J39" s="42" t="s">
        <v>33</v>
      </c>
      <c r="K39" s="42" t="s">
        <v>34</v>
      </c>
      <c r="L39" s="43"/>
      <c r="M39" s="44"/>
      <c r="N39" s="41" t="s">
        <v>33</v>
      </c>
      <c r="O39" s="42" t="s">
        <v>34</v>
      </c>
      <c r="P39" s="43"/>
      <c r="Q39" s="42" t="s">
        <v>33</v>
      </c>
      <c r="R39" s="42" t="s">
        <v>34</v>
      </c>
      <c r="S39" s="43"/>
      <c r="T39" s="42" t="s">
        <v>33</v>
      </c>
      <c r="U39" s="42" t="s">
        <v>34</v>
      </c>
      <c r="V39" s="43"/>
      <c r="W39" s="42" t="s">
        <v>33</v>
      </c>
      <c r="X39" s="42" t="s">
        <v>34</v>
      </c>
      <c r="Y39" s="43"/>
      <c r="Z39" s="44"/>
    </row>
    <row r="40" spans="1:26" s="45" customFormat="1" ht="11.25">
      <c r="A40" s="46">
        <v>0</v>
      </c>
      <c r="B40" s="47" t="s">
        <v>35</v>
      </c>
      <c r="C40" s="43"/>
      <c r="D40" s="48">
        <v>6</v>
      </c>
      <c r="E40" s="42" t="s">
        <v>36</v>
      </c>
      <c r="F40" s="43"/>
      <c r="G40" s="48">
        <v>12</v>
      </c>
      <c r="H40" s="42" t="s">
        <v>37</v>
      </c>
      <c r="I40" s="43"/>
      <c r="J40" s="48">
        <v>18</v>
      </c>
      <c r="K40" s="42" t="s">
        <v>38</v>
      </c>
      <c r="L40" s="43"/>
      <c r="M40" s="44"/>
      <c r="N40" s="46">
        <v>0</v>
      </c>
      <c r="O40" s="47" t="s">
        <v>35</v>
      </c>
      <c r="P40" s="43"/>
      <c r="Q40" s="48">
        <v>6</v>
      </c>
      <c r="R40" s="42" t="s">
        <v>36</v>
      </c>
      <c r="S40" s="43"/>
      <c r="T40" s="48">
        <v>12</v>
      </c>
      <c r="U40" s="42" t="s">
        <v>37</v>
      </c>
      <c r="V40" s="43"/>
      <c r="W40" s="48">
        <v>18</v>
      </c>
      <c r="X40" s="42" t="s">
        <v>38</v>
      </c>
      <c r="Y40" s="43"/>
      <c r="Z40" s="44"/>
    </row>
    <row r="41" spans="1:26" s="45" customFormat="1" ht="11.25">
      <c r="A41" s="46">
        <v>1</v>
      </c>
      <c r="B41" s="47" t="s">
        <v>39</v>
      </c>
      <c r="C41" s="43"/>
      <c r="D41" s="48">
        <v>7</v>
      </c>
      <c r="E41" s="42" t="s">
        <v>40</v>
      </c>
      <c r="F41" s="43"/>
      <c r="G41" s="48">
        <v>13</v>
      </c>
      <c r="H41" s="42" t="s">
        <v>41</v>
      </c>
      <c r="I41" s="43"/>
      <c r="J41" s="48">
        <v>19</v>
      </c>
      <c r="K41" s="42" t="s">
        <v>42</v>
      </c>
      <c r="L41" s="43"/>
      <c r="M41" s="44"/>
      <c r="N41" s="46">
        <v>1</v>
      </c>
      <c r="O41" s="47" t="s">
        <v>39</v>
      </c>
      <c r="P41" s="43"/>
      <c r="Q41" s="48">
        <v>7</v>
      </c>
      <c r="R41" s="42" t="s">
        <v>40</v>
      </c>
      <c r="S41" s="43"/>
      <c r="T41" s="48">
        <v>13</v>
      </c>
      <c r="U41" s="42" t="s">
        <v>41</v>
      </c>
      <c r="V41" s="43"/>
      <c r="W41" s="48">
        <v>19</v>
      </c>
      <c r="X41" s="42" t="s">
        <v>42</v>
      </c>
      <c r="Y41" s="43"/>
      <c r="Z41" s="44"/>
    </row>
    <row r="42" spans="1:26" s="45" customFormat="1" ht="11.25">
      <c r="A42" s="46">
        <v>2</v>
      </c>
      <c r="B42" s="47" t="s">
        <v>43</v>
      </c>
      <c r="C42" s="43"/>
      <c r="D42" s="48">
        <v>8</v>
      </c>
      <c r="E42" s="42" t="s">
        <v>44</v>
      </c>
      <c r="F42" s="43"/>
      <c r="G42" s="48">
        <v>14</v>
      </c>
      <c r="H42" s="42" t="s">
        <v>45</v>
      </c>
      <c r="I42" s="43"/>
      <c r="J42" s="48">
        <v>20</v>
      </c>
      <c r="K42" s="42" t="s">
        <v>46</v>
      </c>
      <c r="L42" s="43"/>
      <c r="M42" s="44"/>
      <c r="N42" s="46">
        <v>2</v>
      </c>
      <c r="O42" s="47" t="s">
        <v>43</v>
      </c>
      <c r="P42" s="43"/>
      <c r="Q42" s="48">
        <v>8</v>
      </c>
      <c r="R42" s="42" t="s">
        <v>44</v>
      </c>
      <c r="S42" s="43"/>
      <c r="T42" s="48">
        <v>14</v>
      </c>
      <c r="U42" s="42" t="s">
        <v>45</v>
      </c>
      <c r="V42" s="43"/>
      <c r="W42" s="48">
        <v>20</v>
      </c>
      <c r="X42" s="42" t="s">
        <v>46</v>
      </c>
      <c r="Y42" s="43"/>
      <c r="Z42" s="44"/>
    </row>
    <row r="43" spans="1:26" s="45" customFormat="1" ht="11.25">
      <c r="A43" s="46">
        <v>3</v>
      </c>
      <c r="B43" s="47" t="s">
        <v>47</v>
      </c>
      <c r="C43" s="43"/>
      <c r="D43" s="48">
        <v>9</v>
      </c>
      <c r="E43" s="42" t="s">
        <v>48</v>
      </c>
      <c r="F43" s="43"/>
      <c r="G43" s="48">
        <v>15</v>
      </c>
      <c r="H43" s="42" t="s">
        <v>49</v>
      </c>
      <c r="I43" s="43"/>
      <c r="J43" s="48">
        <v>21</v>
      </c>
      <c r="K43" s="42" t="s">
        <v>50</v>
      </c>
      <c r="L43" s="43"/>
      <c r="M43" s="44"/>
      <c r="N43" s="46">
        <v>3</v>
      </c>
      <c r="O43" s="47" t="s">
        <v>47</v>
      </c>
      <c r="P43" s="43"/>
      <c r="Q43" s="48">
        <v>9</v>
      </c>
      <c r="R43" s="42" t="s">
        <v>48</v>
      </c>
      <c r="S43" s="43"/>
      <c r="T43" s="48">
        <v>15</v>
      </c>
      <c r="U43" s="42" t="s">
        <v>49</v>
      </c>
      <c r="V43" s="43"/>
      <c r="W43" s="48">
        <v>21</v>
      </c>
      <c r="X43" s="42" t="s">
        <v>50</v>
      </c>
      <c r="Y43" s="43"/>
      <c r="Z43" s="44"/>
    </row>
    <row r="44" spans="1:26" s="45" customFormat="1" ht="11.25">
      <c r="A44" s="46">
        <v>4</v>
      </c>
      <c r="B44" s="47" t="s">
        <v>51</v>
      </c>
      <c r="C44" s="43"/>
      <c r="D44" s="48">
        <v>10</v>
      </c>
      <c r="E44" s="42" t="s">
        <v>52</v>
      </c>
      <c r="F44" s="43"/>
      <c r="G44" s="48">
        <v>16</v>
      </c>
      <c r="H44" s="42" t="s">
        <v>53</v>
      </c>
      <c r="I44" s="43"/>
      <c r="J44" s="48">
        <v>22</v>
      </c>
      <c r="K44" s="42" t="s">
        <v>54</v>
      </c>
      <c r="L44" s="43"/>
      <c r="M44" s="44"/>
      <c r="N44" s="46">
        <v>4</v>
      </c>
      <c r="O44" s="47" t="s">
        <v>51</v>
      </c>
      <c r="P44" s="43"/>
      <c r="Q44" s="48">
        <v>10</v>
      </c>
      <c r="R44" s="42" t="s">
        <v>52</v>
      </c>
      <c r="S44" s="43"/>
      <c r="T44" s="48">
        <v>16</v>
      </c>
      <c r="U44" s="42" t="s">
        <v>53</v>
      </c>
      <c r="V44" s="43"/>
      <c r="W44" s="48">
        <v>22</v>
      </c>
      <c r="X44" s="42" t="s">
        <v>54</v>
      </c>
      <c r="Y44" s="43"/>
      <c r="Z44" s="44"/>
    </row>
    <row r="45" spans="1:26" s="45" customFormat="1" ht="11.25">
      <c r="A45" s="46">
        <v>5</v>
      </c>
      <c r="B45" s="47" t="s">
        <v>55</v>
      </c>
      <c r="C45" s="43"/>
      <c r="D45" s="48">
        <v>11</v>
      </c>
      <c r="E45" s="42" t="s">
        <v>56</v>
      </c>
      <c r="F45" s="43"/>
      <c r="G45" s="48">
        <v>17</v>
      </c>
      <c r="H45" s="42" t="s">
        <v>57</v>
      </c>
      <c r="I45" s="43"/>
      <c r="J45" s="48">
        <v>23</v>
      </c>
      <c r="K45" s="42" t="s">
        <v>58</v>
      </c>
      <c r="L45" s="43"/>
      <c r="M45" s="44"/>
      <c r="N45" s="46">
        <v>5</v>
      </c>
      <c r="O45" s="47" t="s">
        <v>55</v>
      </c>
      <c r="P45" s="43"/>
      <c r="Q45" s="48">
        <v>11</v>
      </c>
      <c r="R45" s="42" t="s">
        <v>56</v>
      </c>
      <c r="S45" s="43"/>
      <c r="T45" s="48">
        <v>17</v>
      </c>
      <c r="U45" s="42" t="s">
        <v>57</v>
      </c>
      <c r="V45" s="43"/>
      <c r="W45" s="48">
        <v>23</v>
      </c>
      <c r="X45" s="42" t="s">
        <v>58</v>
      </c>
      <c r="Y45" s="43"/>
      <c r="Z45" s="44"/>
    </row>
    <row r="46" spans="1:26" s="45" customFormat="1" ht="11.25">
      <c r="A46" s="49"/>
      <c r="B46" s="43"/>
      <c r="C46" s="43"/>
      <c r="D46" s="43"/>
      <c r="E46" s="43"/>
      <c r="F46" s="43"/>
      <c r="G46" s="43"/>
      <c r="H46" s="43"/>
      <c r="I46" s="43"/>
      <c r="J46" s="48">
        <v>24</v>
      </c>
      <c r="K46" s="42" t="s">
        <v>59</v>
      </c>
      <c r="L46" s="43"/>
      <c r="M46" s="44"/>
      <c r="N46" s="49"/>
      <c r="O46" s="43"/>
      <c r="P46" s="43"/>
      <c r="Q46" s="43"/>
      <c r="R46" s="43"/>
      <c r="S46" s="43"/>
      <c r="T46" s="43"/>
      <c r="U46" s="43"/>
      <c r="V46" s="43"/>
      <c r="W46" s="48">
        <v>24</v>
      </c>
      <c r="X46" s="42" t="s">
        <v>59</v>
      </c>
      <c r="Y46" s="43"/>
      <c r="Z46" s="44"/>
    </row>
    <row r="47" spans="1:26" s="45" customFormat="1" ht="11.25">
      <c r="A47" s="73" t="s">
        <v>60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43"/>
      <c r="M47" s="44"/>
      <c r="N47" s="73" t="s">
        <v>60</v>
      </c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43"/>
      <c r="Z47" s="44"/>
    </row>
    <row r="48" spans="1:26" s="45" customFormat="1" ht="12.75">
      <c r="A48" s="50"/>
      <c r="B48" s="37">
        <v>0</v>
      </c>
      <c r="C48" s="37">
        <v>1</v>
      </c>
      <c r="D48" s="37">
        <v>2</v>
      </c>
      <c r="E48" s="37">
        <v>3</v>
      </c>
      <c r="F48" s="37">
        <v>4</v>
      </c>
      <c r="G48" s="37">
        <v>5</v>
      </c>
      <c r="H48" s="37">
        <v>6</v>
      </c>
      <c r="I48" s="37">
        <v>7</v>
      </c>
      <c r="J48" s="37">
        <v>8</v>
      </c>
      <c r="K48" s="37">
        <v>9</v>
      </c>
      <c r="L48" s="43"/>
      <c r="M48" s="44"/>
      <c r="N48" s="50"/>
      <c r="O48" s="37">
        <v>0</v>
      </c>
      <c r="P48" s="37">
        <v>1</v>
      </c>
      <c r="Q48" s="37">
        <v>2</v>
      </c>
      <c r="R48" s="37">
        <v>3</v>
      </c>
      <c r="S48" s="37">
        <v>4</v>
      </c>
      <c r="T48" s="37">
        <v>5</v>
      </c>
      <c r="U48" s="37">
        <v>6</v>
      </c>
      <c r="V48" s="37">
        <v>7</v>
      </c>
      <c r="W48" s="37">
        <v>8</v>
      </c>
      <c r="X48" s="37">
        <v>9</v>
      </c>
      <c r="Y48" s="43"/>
      <c r="Z48" s="44"/>
    </row>
    <row r="49" spans="1:26" s="45" customFormat="1" ht="12.75">
      <c r="A49" s="51">
        <v>0</v>
      </c>
      <c r="B49" s="52">
        <v>10</v>
      </c>
      <c r="C49" s="53">
        <v>10.28</v>
      </c>
      <c r="D49" s="53">
        <v>10.55</v>
      </c>
      <c r="E49" s="53">
        <v>10.82</v>
      </c>
      <c r="F49" s="53">
        <v>11.08</v>
      </c>
      <c r="G49" s="53">
        <v>11.34</v>
      </c>
      <c r="H49" s="53">
        <v>11.59</v>
      </c>
      <c r="I49" s="53">
        <v>11.83</v>
      </c>
      <c r="J49" s="53">
        <v>12.07</v>
      </c>
      <c r="K49" s="54">
        <v>12.3</v>
      </c>
      <c r="L49" s="43"/>
      <c r="M49" s="44"/>
      <c r="N49" s="51">
        <v>0</v>
      </c>
      <c r="O49" s="52">
        <v>10</v>
      </c>
      <c r="P49" s="53">
        <v>10.28</v>
      </c>
      <c r="Q49" s="53">
        <v>10.55</v>
      </c>
      <c r="R49" s="53">
        <v>10.82</v>
      </c>
      <c r="S49" s="53">
        <v>11.08</v>
      </c>
      <c r="T49" s="53">
        <v>11.34</v>
      </c>
      <c r="U49" s="53">
        <v>11.59</v>
      </c>
      <c r="V49" s="53">
        <v>11.83</v>
      </c>
      <c r="W49" s="53">
        <v>12.07</v>
      </c>
      <c r="X49" s="54">
        <v>12.3</v>
      </c>
      <c r="Y49" s="43"/>
      <c r="Z49" s="44"/>
    </row>
    <row r="50" spans="1:26" s="45" customFormat="1" ht="12.75">
      <c r="A50" s="55">
        <v>10</v>
      </c>
      <c r="B50" s="56">
        <v>12.53</v>
      </c>
      <c r="C50" s="57">
        <v>12.76</v>
      </c>
      <c r="D50" s="57">
        <v>12.98</v>
      </c>
      <c r="E50" s="57">
        <v>13.2</v>
      </c>
      <c r="F50" s="57">
        <v>13.41</v>
      </c>
      <c r="G50" s="57">
        <v>13.61</v>
      </c>
      <c r="H50" s="57">
        <v>13.81</v>
      </c>
      <c r="I50" s="57">
        <v>14.01</v>
      </c>
      <c r="J50" s="57">
        <v>14.2</v>
      </c>
      <c r="K50" s="58">
        <v>14.39</v>
      </c>
      <c r="L50" s="43"/>
      <c r="M50" s="44"/>
      <c r="N50" s="55">
        <v>10</v>
      </c>
      <c r="O50" s="56">
        <v>12.53</v>
      </c>
      <c r="P50" s="57">
        <v>12.76</v>
      </c>
      <c r="Q50" s="57">
        <v>12.98</v>
      </c>
      <c r="R50" s="57">
        <v>13.2</v>
      </c>
      <c r="S50" s="57">
        <v>13.41</v>
      </c>
      <c r="T50" s="57">
        <v>13.61</v>
      </c>
      <c r="U50" s="57">
        <v>13.81</v>
      </c>
      <c r="V50" s="57">
        <v>14.01</v>
      </c>
      <c r="W50" s="57">
        <v>14.2</v>
      </c>
      <c r="X50" s="58">
        <v>14.39</v>
      </c>
      <c r="Y50" s="43"/>
      <c r="Z50" s="44"/>
    </row>
    <row r="51" spans="1:26" s="45" customFormat="1" ht="12.75">
      <c r="A51" s="55">
        <v>20</v>
      </c>
      <c r="B51" s="56">
        <v>14.58</v>
      </c>
      <c r="C51" s="57">
        <v>14.76</v>
      </c>
      <c r="D51" s="57">
        <v>14.94</v>
      </c>
      <c r="E51" s="57">
        <v>15.11</v>
      </c>
      <c r="F51" s="57">
        <v>15.28</v>
      </c>
      <c r="G51" s="57">
        <v>15.45</v>
      </c>
      <c r="H51" s="57">
        <v>15.61</v>
      </c>
      <c r="I51" s="57">
        <v>15.77</v>
      </c>
      <c r="J51" s="57">
        <v>15.93</v>
      </c>
      <c r="K51" s="58">
        <v>16.08</v>
      </c>
      <c r="L51" s="43"/>
      <c r="M51" s="44"/>
      <c r="N51" s="55">
        <v>20</v>
      </c>
      <c r="O51" s="56">
        <v>14.58</v>
      </c>
      <c r="P51" s="57">
        <v>14.76</v>
      </c>
      <c r="Q51" s="57">
        <v>14.94</v>
      </c>
      <c r="R51" s="57">
        <v>15.11</v>
      </c>
      <c r="S51" s="57">
        <v>15.28</v>
      </c>
      <c r="T51" s="57">
        <v>15.45</v>
      </c>
      <c r="U51" s="57">
        <v>15.61</v>
      </c>
      <c r="V51" s="57">
        <v>15.77</v>
      </c>
      <c r="W51" s="57">
        <v>15.93</v>
      </c>
      <c r="X51" s="58">
        <v>16.08</v>
      </c>
      <c r="Y51" s="43"/>
      <c r="Z51" s="44"/>
    </row>
    <row r="52" spans="1:26" s="45" customFormat="1" ht="12.75">
      <c r="A52" s="55">
        <v>30</v>
      </c>
      <c r="B52" s="56">
        <v>16.23</v>
      </c>
      <c r="C52" s="57">
        <v>16.38</v>
      </c>
      <c r="D52" s="57">
        <v>16.52</v>
      </c>
      <c r="E52" s="57">
        <v>16.66</v>
      </c>
      <c r="F52" s="57">
        <v>16.8</v>
      </c>
      <c r="G52" s="57">
        <v>16.93</v>
      </c>
      <c r="H52" s="57">
        <v>17.06</v>
      </c>
      <c r="I52" s="57">
        <v>17.19</v>
      </c>
      <c r="J52" s="57">
        <v>17.32</v>
      </c>
      <c r="K52" s="58">
        <v>17.44</v>
      </c>
      <c r="L52" s="43"/>
      <c r="M52" s="44"/>
      <c r="N52" s="55">
        <v>30</v>
      </c>
      <c r="O52" s="56">
        <v>16.23</v>
      </c>
      <c r="P52" s="57">
        <v>16.38</v>
      </c>
      <c r="Q52" s="57">
        <v>16.52</v>
      </c>
      <c r="R52" s="57">
        <v>16.66</v>
      </c>
      <c r="S52" s="57">
        <v>16.8</v>
      </c>
      <c r="T52" s="57">
        <v>16.93</v>
      </c>
      <c r="U52" s="57">
        <v>17.06</v>
      </c>
      <c r="V52" s="57">
        <v>17.19</v>
      </c>
      <c r="W52" s="57">
        <v>17.32</v>
      </c>
      <c r="X52" s="58">
        <v>17.44</v>
      </c>
      <c r="Y52" s="43"/>
      <c r="Z52" s="44"/>
    </row>
    <row r="53" spans="1:26" ht="12.75">
      <c r="A53" s="55">
        <v>40</v>
      </c>
      <c r="B53" s="56">
        <v>17.56</v>
      </c>
      <c r="C53" s="57">
        <v>17.68</v>
      </c>
      <c r="D53" s="57">
        <v>17.79</v>
      </c>
      <c r="E53" s="57">
        <v>17.9</v>
      </c>
      <c r="F53" s="57">
        <v>18.01</v>
      </c>
      <c r="G53" s="57">
        <v>18.12</v>
      </c>
      <c r="H53" s="57">
        <v>18.23</v>
      </c>
      <c r="I53" s="57">
        <v>18.33</v>
      </c>
      <c r="J53" s="57">
        <v>18.43</v>
      </c>
      <c r="K53" s="58">
        <v>18.53</v>
      </c>
      <c r="L53" s="7"/>
      <c r="M53" s="10"/>
      <c r="N53" s="55">
        <v>40</v>
      </c>
      <c r="O53" s="56">
        <v>17.56</v>
      </c>
      <c r="P53" s="57">
        <v>17.68</v>
      </c>
      <c r="Q53" s="57">
        <v>17.79</v>
      </c>
      <c r="R53" s="57">
        <v>17.9</v>
      </c>
      <c r="S53" s="57">
        <v>18.01</v>
      </c>
      <c r="T53" s="57">
        <v>18.12</v>
      </c>
      <c r="U53" s="57">
        <v>18.23</v>
      </c>
      <c r="V53" s="57">
        <v>18.33</v>
      </c>
      <c r="W53" s="57">
        <v>18.43</v>
      </c>
      <c r="X53" s="58">
        <v>18.53</v>
      </c>
      <c r="Y53" s="7"/>
      <c r="Z53" s="10"/>
    </row>
    <row r="54" spans="1:26" ht="12.75">
      <c r="A54" s="55">
        <v>50</v>
      </c>
      <c r="B54" s="56">
        <v>18.63</v>
      </c>
      <c r="C54" s="57">
        <v>18.73</v>
      </c>
      <c r="D54" s="57">
        <v>18.82</v>
      </c>
      <c r="E54" s="57">
        <v>18.91</v>
      </c>
      <c r="F54" s="57">
        <v>19</v>
      </c>
      <c r="G54" s="57">
        <v>19.09</v>
      </c>
      <c r="H54" s="57">
        <v>19.17</v>
      </c>
      <c r="I54" s="57">
        <v>19.25</v>
      </c>
      <c r="J54" s="57">
        <v>19.33</v>
      </c>
      <c r="K54" s="58">
        <v>19.41</v>
      </c>
      <c r="L54" s="7"/>
      <c r="M54" s="10"/>
      <c r="N54" s="55">
        <v>50</v>
      </c>
      <c r="O54" s="56">
        <v>18.63</v>
      </c>
      <c r="P54" s="57">
        <v>18.73</v>
      </c>
      <c r="Q54" s="57">
        <v>18.82</v>
      </c>
      <c r="R54" s="57">
        <v>18.91</v>
      </c>
      <c r="S54" s="57">
        <v>19</v>
      </c>
      <c r="T54" s="57">
        <v>19.09</v>
      </c>
      <c r="U54" s="57">
        <v>19.17</v>
      </c>
      <c r="V54" s="57">
        <v>19.25</v>
      </c>
      <c r="W54" s="57">
        <v>19.33</v>
      </c>
      <c r="X54" s="58">
        <v>19.41</v>
      </c>
      <c r="Y54" s="7"/>
      <c r="Z54" s="10"/>
    </row>
    <row r="55" spans="1:26" ht="12.75">
      <c r="A55" s="55">
        <v>60</v>
      </c>
      <c r="B55" s="59">
        <v>19.49</v>
      </c>
      <c r="C55" s="60">
        <v>19.57</v>
      </c>
      <c r="D55" s="60">
        <v>19.65</v>
      </c>
      <c r="E55" s="60">
        <v>19.72</v>
      </c>
      <c r="F55" s="60">
        <v>19.79</v>
      </c>
      <c r="G55" s="60">
        <v>19.86</v>
      </c>
      <c r="H55" s="60">
        <v>19.93</v>
      </c>
      <c r="I55" s="60">
        <v>19.99</v>
      </c>
      <c r="J55" s="60">
        <v>20</v>
      </c>
      <c r="K55" s="61">
        <v>20</v>
      </c>
      <c r="L55" s="7"/>
      <c r="M55" s="10"/>
      <c r="N55" s="55">
        <v>60</v>
      </c>
      <c r="O55" s="59">
        <v>19.49</v>
      </c>
      <c r="P55" s="60">
        <v>19.57</v>
      </c>
      <c r="Q55" s="60">
        <v>19.65</v>
      </c>
      <c r="R55" s="60">
        <v>19.72</v>
      </c>
      <c r="S55" s="60">
        <v>19.79</v>
      </c>
      <c r="T55" s="60">
        <v>19.86</v>
      </c>
      <c r="U55" s="60">
        <v>19.93</v>
      </c>
      <c r="V55" s="60">
        <v>19.99</v>
      </c>
      <c r="W55" s="60">
        <v>20</v>
      </c>
      <c r="X55" s="61">
        <v>20</v>
      </c>
      <c r="Y55" s="7"/>
      <c r="Z55" s="10"/>
    </row>
    <row r="56" spans="1:26" ht="13.5" thickBot="1">
      <c r="A56" s="62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4"/>
      <c r="M56" s="65"/>
      <c r="N56" s="62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4"/>
      <c r="Z56" s="65"/>
    </row>
  </sheetData>
  <sheetProtection/>
  <mergeCells count="46">
    <mergeCell ref="U9:U10"/>
    <mergeCell ref="V9:V10"/>
    <mergeCell ref="A47:K47"/>
    <mergeCell ref="J36:K36"/>
    <mergeCell ref="T5:V5"/>
    <mergeCell ref="O5:Q5"/>
    <mergeCell ref="T22:V22"/>
    <mergeCell ref="J9:K9"/>
    <mergeCell ref="R9:R10"/>
    <mergeCell ref="S9:S10"/>
    <mergeCell ref="T6:V6"/>
    <mergeCell ref="T7:V7"/>
    <mergeCell ref="W9:X9"/>
    <mergeCell ref="O22:Q22"/>
    <mergeCell ref="T23:V23"/>
    <mergeCell ref="W36:X36"/>
    <mergeCell ref="V35:V36"/>
    <mergeCell ref="O23:Q23"/>
    <mergeCell ref="O9:O10"/>
    <mergeCell ref="P9:P10"/>
    <mergeCell ref="Q9:Q10"/>
    <mergeCell ref="T9:T10"/>
    <mergeCell ref="B5:D5"/>
    <mergeCell ref="B6:D6"/>
    <mergeCell ref="B7:D7"/>
    <mergeCell ref="O6:Q6"/>
    <mergeCell ref="O7:Q7"/>
    <mergeCell ref="G7:I7"/>
    <mergeCell ref="G6:I6"/>
    <mergeCell ref="G5:I5"/>
    <mergeCell ref="B22:D22"/>
    <mergeCell ref="B23:D23"/>
    <mergeCell ref="N47:X47"/>
    <mergeCell ref="A9:A10"/>
    <mergeCell ref="B9:B10"/>
    <mergeCell ref="C9:C10"/>
    <mergeCell ref="D9:D10"/>
    <mergeCell ref="E9:E10"/>
    <mergeCell ref="F9:F10"/>
    <mergeCell ref="G9:G10"/>
    <mergeCell ref="I35:I36"/>
    <mergeCell ref="I9:I10"/>
    <mergeCell ref="N9:N10"/>
    <mergeCell ref="G22:I22"/>
    <mergeCell ref="G23:I23"/>
    <mergeCell ref="H9:H10"/>
  </mergeCells>
  <printOptions horizontalCentered="1" verticalCentered="1"/>
  <pageMargins left="0.4724409448818898" right="0.2362204724409449" top="0.5511811023622047" bottom="0.5511811023622047" header="0.5118110236220472" footer="0.5118110236220472"/>
  <pageSetup fitToHeight="3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2015-08-03T18:33:52Z</dcterms:created>
  <dcterms:modified xsi:type="dcterms:W3CDTF">2015-08-03T19:01:26Z</dcterms:modified>
  <cp:category/>
  <cp:version/>
  <cp:contentType/>
  <cp:contentStatus/>
</cp:coreProperties>
</file>