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8780" windowHeight="11700" activeTab="0"/>
  </bookViews>
  <sheets>
    <sheet name="ИТОГО" sheetId="1" r:id="rId1"/>
    <sheet name="тур1" sheetId="2" r:id="rId2"/>
    <sheet name="тур2" sheetId="3" r:id="rId3"/>
    <sheet name="тур3" sheetId="4" r:id="rId4"/>
    <sheet name="тур4" sheetId="5" r:id="rId5"/>
    <sheet name="тур5" sheetId="6" r:id="rId6"/>
    <sheet name="тур6" sheetId="7" r:id="rId7"/>
    <sheet name="тур7" sheetId="8" r:id="rId8"/>
    <sheet name="Прот1" sheetId="9" r:id="rId9"/>
    <sheet name="Прот2" sheetId="10" r:id="rId10"/>
    <sheet name="Прот3" sheetId="11" r:id="rId11"/>
    <sheet name="Прот4" sheetId="12" r:id="rId12"/>
    <sheet name="Прот5" sheetId="13" r:id="rId13"/>
    <sheet name="Прот6" sheetId="14" r:id="rId14"/>
    <sheet name="Прот7" sheetId="15" r:id="rId1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<sst xmlns="http://schemas.openxmlformats.org/spreadsheetml/2006/main" count="8451" uniqueCount="1385">
  <si>
    <t>М</t>
  </si>
  <si>
    <t>№</t>
  </si>
  <si>
    <t>Фамилии участников</t>
  </si>
  <si>
    <t>r</t>
  </si>
  <si>
    <t>1тур</t>
  </si>
  <si>
    <t>2тур</t>
  </si>
  <si>
    <t>3тур</t>
  </si>
  <si>
    <t>СУММА</t>
  </si>
  <si>
    <t>имп/сдачу</t>
  </si>
  <si>
    <t>сыграно сдач</t>
  </si>
  <si>
    <t>Сдача №</t>
  </si>
  <si>
    <t>01</t>
  </si>
  <si>
    <t>Сдавал</t>
  </si>
  <si>
    <t>North</t>
  </si>
  <si>
    <t>02</t>
  </si>
  <si>
    <t>East</t>
  </si>
  <si>
    <t>В зоне</t>
  </si>
  <si>
    <t>-</t>
  </si>
  <si>
    <t>N-S</t>
  </si>
  <si>
    <t>♠</t>
  </si>
  <si>
    <t>Т</t>
  </si>
  <si>
    <t>♥</t>
  </si>
  <si>
    <t>X82</t>
  </si>
  <si>
    <t>♦</t>
  </si>
  <si>
    <t>♣</t>
  </si>
  <si>
    <t>85</t>
  </si>
  <si>
    <t>X8</t>
  </si>
  <si>
    <t xml:space="preserve"> nt- ♠-  ♥-  ♦- ♣</t>
  </si>
  <si>
    <t>Т3</t>
  </si>
  <si>
    <r>
      <t xml:space="preserve"> nt- ♠-  </t>
    </r>
    <r>
      <rPr>
        <sz val="10"/>
        <color indexed="10"/>
        <rFont val="Arial Cyr"/>
        <family val="0"/>
      </rPr>
      <t>♥</t>
    </r>
    <r>
      <rPr>
        <sz val="10"/>
        <rFont val="Arial Cyr"/>
        <family val="2"/>
      </rPr>
      <t xml:space="preserve">-  </t>
    </r>
    <r>
      <rPr>
        <sz val="10"/>
        <color indexed="10"/>
        <rFont val="Arial Cyr"/>
        <family val="0"/>
      </rPr>
      <t>♦</t>
    </r>
    <r>
      <rPr>
        <sz val="10"/>
        <rFont val="Arial Cyr"/>
        <family val="2"/>
      </rPr>
      <t>- ♣</t>
    </r>
  </si>
  <si>
    <t>N</t>
  </si>
  <si>
    <t>В2</t>
  </si>
  <si>
    <t>Минимакс:</t>
  </si>
  <si>
    <t>S</t>
  </si>
  <si>
    <t>5</t>
  </si>
  <si>
    <t>E</t>
  </si>
  <si>
    <t>W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</si>
  <si>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</si>
  <si>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</si>
  <si>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</si>
  <si>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</si>
  <si>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</si>
  <si>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</si>
  <si>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</si>
  <si>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</si>
  <si>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</si>
  <si>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</si>
  <si>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</si>
  <si>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3NT</t>
  </si>
  <si>
    <t>6NT</t>
  </si>
  <si>
    <t>03</t>
  </si>
  <si>
    <t>South</t>
  </si>
  <si>
    <t>04</t>
  </si>
  <si>
    <t>West</t>
  </si>
  <si>
    <t>E-W</t>
  </si>
  <si>
    <t>ALL</t>
  </si>
  <si>
    <t>2</t>
  </si>
  <si>
    <t>КX8</t>
  </si>
  <si>
    <t>X</t>
  </si>
  <si>
    <t>54</t>
  </si>
  <si>
    <t>Д</t>
  </si>
  <si>
    <t>4♠</t>
  </si>
  <si>
    <t>4♠к</t>
  </si>
  <si>
    <t>2♠</t>
  </si>
  <si>
    <t>05</t>
  </si>
  <si>
    <t>06</t>
  </si>
  <si>
    <t>8</t>
  </si>
  <si>
    <t>Д65</t>
  </si>
  <si>
    <t>В73</t>
  </si>
  <si>
    <t>2♥</t>
  </si>
  <si>
    <t>3♠</t>
  </si>
  <si>
    <t>07</t>
  </si>
  <si>
    <t>08</t>
  </si>
  <si>
    <t>В7</t>
  </si>
  <si>
    <t>Т42</t>
  </si>
  <si>
    <t>876</t>
  </si>
  <si>
    <t>Д72</t>
  </si>
  <si>
    <t>В</t>
  </si>
  <si>
    <t>К954</t>
  </si>
  <si>
    <t>3♥</t>
  </si>
  <si>
    <t>3♦</t>
  </si>
  <si>
    <t>5♥</t>
  </si>
  <si>
    <t>09</t>
  </si>
  <si>
    <t>10</t>
  </si>
  <si>
    <t>X943</t>
  </si>
  <si>
    <t>Д73</t>
  </si>
  <si>
    <t>К8</t>
  </si>
  <si>
    <t>6</t>
  </si>
  <si>
    <t>5♦к</t>
  </si>
  <si>
    <t>4♥</t>
  </si>
  <si>
    <t>11</t>
  </si>
  <si>
    <t>12</t>
  </si>
  <si>
    <t>X86</t>
  </si>
  <si>
    <t>X84</t>
  </si>
  <si>
    <t>ТВ</t>
  </si>
  <si>
    <t>9</t>
  </si>
  <si>
    <t>К7</t>
  </si>
  <si>
    <t>13</t>
  </si>
  <si>
    <t>14</t>
  </si>
  <si>
    <t>87</t>
  </si>
  <si>
    <t>432</t>
  </si>
  <si>
    <t>ВX3</t>
  </si>
  <si>
    <t>43</t>
  </si>
  <si>
    <t>Д96</t>
  </si>
  <si>
    <t>ТКВ</t>
  </si>
  <si>
    <t>3NT, W, -400</t>
  </si>
  <si>
    <t>4♦к</t>
  </si>
  <si>
    <t>4♦</t>
  </si>
  <si>
    <t>65</t>
  </si>
  <si>
    <t>652</t>
  </si>
  <si>
    <t>X72</t>
  </si>
  <si>
    <t>ТКДВ9</t>
  </si>
  <si>
    <t>72</t>
  </si>
  <si>
    <t>ВX53</t>
  </si>
  <si>
    <t>К9</t>
  </si>
  <si>
    <t xml:space="preserve">Тур 1 - батлер </t>
  </si>
  <si>
    <t>Пар</t>
  </si>
  <si>
    <t>max</t>
  </si>
  <si>
    <t>Сдач</t>
  </si>
  <si>
    <t>Imp</t>
  </si>
  <si>
    <t>%</t>
  </si>
  <si>
    <t xml:space="preserve">Тур 2 - батлер </t>
  </si>
  <si>
    <t xml:space="preserve">Тур 3 - батлер </t>
  </si>
  <si>
    <t xml:space="preserve">Тур 4 - батлер </t>
  </si>
  <si>
    <t xml:space="preserve">Тур 5 - батлер </t>
  </si>
  <si>
    <t xml:space="preserve">Тур 6 - батлер </t>
  </si>
  <si>
    <t xml:space="preserve">Тур 7 - батлер </t>
  </si>
  <si>
    <t>4тур</t>
  </si>
  <si>
    <t>5тур</t>
  </si>
  <si>
    <t>6тур</t>
  </si>
  <si>
    <t>7тур</t>
  </si>
  <si>
    <t>Итоговый батлер после</t>
  </si>
  <si>
    <t>№ Ком</t>
  </si>
  <si>
    <t>г.Самара, 14-15 апреля 2018 г.</t>
  </si>
  <si>
    <t>Командный чемпионат Самарской области 2018.</t>
  </si>
  <si>
    <t>1 тур</t>
  </si>
  <si>
    <t>В7542</t>
  </si>
  <si>
    <t>Т43</t>
  </si>
  <si>
    <t>X8654</t>
  </si>
  <si>
    <t>64</t>
  </si>
  <si>
    <t>+</t>
  </si>
  <si>
    <t>К43</t>
  </si>
  <si>
    <t>95</t>
  </si>
  <si>
    <t>96</t>
  </si>
  <si>
    <t>ТКX</t>
  </si>
  <si>
    <t>КД65</t>
  </si>
  <si>
    <t>В872</t>
  </si>
  <si>
    <t>КВ85</t>
  </si>
  <si>
    <t>X96</t>
  </si>
  <si>
    <t>Т73</t>
  </si>
  <si>
    <t>Т32</t>
  </si>
  <si>
    <t>КДВ875</t>
  </si>
  <si>
    <t>ТД95</t>
  </si>
  <si>
    <t>КX2</t>
  </si>
  <si>
    <t>В765</t>
  </si>
  <si>
    <t>ТД</t>
  </si>
  <si>
    <t>В76432</t>
  </si>
  <si>
    <t>Д83</t>
  </si>
  <si>
    <t>.4...6...3...2...6.</t>
  </si>
  <si>
    <t>X9</t>
  </si>
  <si>
    <t>.3...1...6...1...2.</t>
  </si>
  <si>
    <t>КДВ92</t>
  </si>
  <si>
    <t>.9...6...9..11..7.</t>
  </si>
  <si>
    <t>6♠, W, -980</t>
  </si>
  <si>
    <t>В43</t>
  </si>
  <si>
    <t>.8..12..7..12.11</t>
  </si>
  <si>
    <t>ТД982</t>
  </si>
  <si>
    <t>5♦</t>
  </si>
  <si>
    <t>3♥к</t>
  </si>
  <si>
    <t>6♠</t>
  </si>
  <si>
    <t>5♠</t>
  </si>
  <si>
    <t>Д873</t>
  </si>
  <si>
    <t>К4</t>
  </si>
  <si>
    <t>3</t>
  </si>
  <si>
    <t>Д862</t>
  </si>
  <si>
    <t>ТВ43</t>
  </si>
  <si>
    <t>ВX762</t>
  </si>
  <si>
    <t>ТВ63</t>
  </si>
  <si>
    <t>ТК5</t>
  </si>
  <si>
    <t>X9642</t>
  </si>
  <si>
    <t>ТДВX54</t>
  </si>
  <si>
    <t>К2</t>
  </si>
  <si>
    <t>ТКД85</t>
  </si>
  <si>
    <t>К74</t>
  </si>
  <si>
    <t>Д985</t>
  </si>
  <si>
    <t>ТКВ952</t>
  </si>
  <si>
    <t>ДX76</t>
  </si>
  <si>
    <t>.4...4...3...9...5.</t>
  </si>
  <si>
    <t>ТВ973</t>
  </si>
  <si>
    <t>.4...9..10..6...2.</t>
  </si>
  <si>
    <t>К986</t>
  </si>
  <si>
    <t>ТКX54</t>
  </si>
  <si>
    <t>4♦*, S, -100</t>
  </si>
  <si>
    <t>Д98765</t>
  </si>
  <si>
    <t>.7...9...9...4...8.</t>
  </si>
  <si>
    <t>5♣*, W, +500</t>
  </si>
  <si>
    <t>94</t>
  </si>
  <si>
    <t>.3...3...2...6...9.</t>
  </si>
  <si>
    <t>X2</t>
  </si>
  <si>
    <t>.3...4...2...7...9.</t>
  </si>
  <si>
    <t>5♥к</t>
  </si>
  <si>
    <t>5♣</t>
  </si>
  <si>
    <t>5♣к</t>
  </si>
  <si>
    <t>ТX42</t>
  </si>
  <si>
    <t>ТX</t>
  </si>
  <si>
    <t>954</t>
  </si>
  <si>
    <t>ДВ975</t>
  </si>
  <si>
    <t>6432</t>
  </si>
  <si>
    <t>X854</t>
  </si>
  <si>
    <t>763</t>
  </si>
  <si>
    <t>ТД873</t>
  </si>
  <si>
    <t>В932</t>
  </si>
  <si>
    <t>ТДВX63</t>
  </si>
  <si>
    <t>ТВ5</t>
  </si>
  <si>
    <t>75</t>
  </si>
  <si>
    <t>12.12.11.12.10</t>
  </si>
  <si>
    <t>Д763</t>
  </si>
  <si>
    <t>.4...6...4...4...8.</t>
  </si>
  <si>
    <t>Д92</t>
  </si>
  <si>
    <t>12.12.11.12.11</t>
  </si>
  <si>
    <t>КВ94</t>
  </si>
  <si>
    <t>6NT, S, +1440</t>
  </si>
  <si>
    <t>КД764</t>
  </si>
  <si>
    <t>.1...1...2...1...2.</t>
  </si>
  <si>
    <t>3♥, E, -140</t>
  </si>
  <si>
    <t>.8...6...9...9...5.</t>
  </si>
  <si>
    <t>К86</t>
  </si>
  <si>
    <t>6♥</t>
  </si>
  <si>
    <t>7NTк</t>
  </si>
  <si>
    <t>6♥к</t>
  </si>
  <si>
    <t>КВ63</t>
  </si>
  <si>
    <t>Д876</t>
  </si>
  <si>
    <t>654</t>
  </si>
  <si>
    <t>К987</t>
  </si>
  <si>
    <t>ДX53</t>
  </si>
  <si>
    <t>КД753</t>
  </si>
  <si>
    <t>ТДX82</t>
  </si>
  <si>
    <t>Т762</t>
  </si>
  <si>
    <t>9854</t>
  </si>
  <si>
    <t>ТX9</t>
  </si>
  <si>
    <t>КДВ873</t>
  </si>
  <si>
    <t>9543</t>
  </si>
  <si>
    <t>КДВX87</t>
  </si>
  <si>
    <t>ДВ42</t>
  </si>
  <si>
    <t>К72</t>
  </si>
  <si>
    <t>74</t>
  </si>
  <si>
    <t>.7...7..10..3..11</t>
  </si>
  <si>
    <t>КДX3</t>
  </si>
  <si>
    <t>.4...4...4...7...8.</t>
  </si>
  <si>
    <t>ТК42</t>
  </si>
  <si>
    <t>.7...7..10..4..11</t>
  </si>
  <si>
    <t>5♦*, E, +500</t>
  </si>
  <si>
    <t>Т6</t>
  </si>
  <si>
    <t>.4...6...3...9...2.</t>
  </si>
  <si>
    <t>X65</t>
  </si>
  <si>
    <t>.8...9...9...5...4.</t>
  </si>
  <si>
    <t>Т9864</t>
  </si>
  <si>
    <t>ТВ982</t>
  </si>
  <si>
    <t>974</t>
  </si>
  <si>
    <t>962</t>
  </si>
  <si>
    <t>ТX876</t>
  </si>
  <si>
    <t>ДВ6</t>
  </si>
  <si>
    <t>8762</t>
  </si>
  <si>
    <t>ТВ76</t>
  </si>
  <si>
    <t>ТД32</t>
  </si>
  <si>
    <t>КВX5</t>
  </si>
  <si>
    <t>832</t>
  </si>
  <si>
    <t>Д7543</t>
  </si>
  <si>
    <t>ТX962</t>
  </si>
  <si>
    <t>X4</t>
  </si>
  <si>
    <t>Т875</t>
  </si>
  <si>
    <t>Д9</t>
  </si>
  <si>
    <t>Т7532</t>
  </si>
  <si>
    <t>КX94</t>
  </si>
  <si>
    <t>Д95</t>
  </si>
  <si>
    <t>КX</t>
  </si>
  <si>
    <t>Д4</t>
  </si>
  <si>
    <t>.4...4...3...7...7.</t>
  </si>
  <si>
    <t>ТД6</t>
  </si>
  <si>
    <t>.6...4...7...4...8.</t>
  </si>
  <si>
    <t>.4...4...3...8...8.</t>
  </si>
  <si>
    <t>КДВ3</t>
  </si>
  <si>
    <t>5♣*, S, -500</t>
  </si>
  <si>
    <t>КВ32</t>
  </si>
  <si>
    <t>.8...9..10..5...5.</t>
  </si>
  <si>
    <t>2♠, W, -140</t>
  </si>
  <si>
    <t>.7...8...6...9...4.</t>
  </si>
  <si>
    <t>КX43</t>
  </si>
  <si>
    <t>98532</t>
  </si>
  <si>
    <t>.7...9...6...9...5.</t>
  </si>
  <si>
    <t>3♣</t>
  </si>
  <si>
    <t>2♦</t>
  </si>
  <si>
    <t>2♠к</t>
  </si>
  <si>
    <t>Т9764</t>
  </si>
  <si>
    <t>Т2</t>
  </si>
  <si>
    <t>ТКВX9732</t>
  </si>
  <si>
    <t>7</t>
  </si>
  <si>
    <t>Т92</t>
  </si>
  <si>
    <t>КД53</t>
  </si>
  <si>
    <t>985</t>
  </si>
  <si>
    <t>КВX63</t>
  </si>
  <si>
    <t>97642</t>
  </si>
  <si>
    <t>ТДВ642</t>
  </si>
  <si>
    <t>КX9853</t>
  </si>
  <si>
    <t>ДВ9843</t>
  </si>
  <si>
    <t>В8764</t>
  </si>
  <si>
    <t>.3...5..12.12..2.</t>
  </si>
  <si>
    <t>КД52</t>
  </si>
  <si>
    <t>13.13..7..11..8.</t>
  </si>
  <si>
    <t>ТКВX5</t>
  </si>
  <si>
    <t>Д74</t>
  </si>
  <si>
    <t>12.13..7..11..8.</t>
  </si>
  <si>
    <t>7♣*, E, +500</t>
  </si>
  <si>
    <t>854</t>
  </si>
  <si>
    <t>.0...7...0...0..10</t>
  </si>
  <si>
    <t>7NT, N, +2220</t>
  </si>
  <si>
    <t>ТКД8</t>
  </si>
  <si>
    <t>.0...0...6...2...4.</t>
  </si>
  <si>
    <t>ТК</t>
  </si>
  <si>
    <t>6♣к</t>
  </si>
  <si>
    <t>7♣к</t>
  </si>
  <si>
    <t>4♥к</t>
  </si>
  <si>
    <t>КВ86</t>
  </si>
  <si>
    <t>В6</t>
  </si>
  <si>
    <t>Д953</t>
  </si>
  <si>
    <t>ТД87</t>
  </si>
  <si>
    <t>865</t>
  </si>
  <si>
    <t>КДВ96</t>
  </si>
  <si>
    <t>ТДX94</t>
  </si>
  <si>
    <t>В72</t>
  </si>
  <si>
    <t>ТК653</t>
  </si>
  <si>
    <t>ТД963</t>
  </si>
  <si>
    <t>Т743</t>
  </si>
  <si>
    <t>ДX852</t>
  </si>
  <si>
    <t>874</t>
  </si>
  <si>
    <t>В96</t>
  </si>
  <si>
    <t>К53</t>
  </si>
  <si>
    <t>ТКД72</t>
  </si>
  <si>
    <t>753</t>
  </si>
  <si>
    <t>.2...2...0...4...1.</t>
  </si>
  <si>
    <t>ДX8</t>
  </si>
  <si>
    <t>.7...4...3...8...9.</t>
  </si>
  <si>
    <t>.7...4...3...7...9.</t>
  </si>
  <si>
    <t>7♥, W, -2210</t>
  </si>
  <si>
    <t>КВ62</t>
  </si>
  <si>
    <t>10..9..13..9..10</t>
  </si>
  <si>
    <t>5♣*, S, -300</t>
  </si>
  <si>
    <t>X42</t>
  </si>
  <si>
    <t>.4...9...9...5...4.</t>
  </si>
  <si>
    <t>ВX94</t>
  </si>
  <si>
    <t>.4...9..10..5...4.</t>
  </si>
  <si>
    <t>4♣</t>
  </si>
  <si>
    <t>Бакал М.Э.</t>
  </si>
  <si>
    <t>Зайцев А.В.</t>
  </si>
  <si>
    <t>Рыскина Н.А.</t>
  </si>
  <si>
    <t>Рыскин А.Н.</t>
  </si>
  <si>
    <t>Дудкин Д.А.</t>
  </si>
  <si>
    <t>Огнев С.В.</t>
  </si>
  <si>
    <t>Балашов К.А.</t>
  </si>
  <si>
    <t>Лесничий П.П.</t>
  </si>
  <si>
    <t>Академова В.В.</t>
  </si>
  <si>
    <t>Минкин И.М.</t>
  </si>
  <si>
    <t>Гураль О.Н.</t>
  </si>
  <si>
    <t>Бахчаев С.Ю.</t>
  </si>
  <si>
    <t>Васильев Ю.В.</t>
  </si>
  <si>
    <t>Соболев М.В.</t>
  </si>
  <si>
    <t>Жевелев В.Н.</t>
  </si>
  <si>
    <t>Золотарев С.Я.</t>
  </si>
  <si>
    <t>Золотарев Я.И.</t>
  </si>
  <si>
    <t>Приведенцев А.Ю.</t>
  </si>
  <si>
    <t>Красинская В.Б.</t>
  </si>
  <si>
    <t>Хазанов С.Х.</t>
  </si>
  <si>
    <t>Крюкова Э.Г.</t>
  </si>
  <si>
    <t>Ситников А.Ю.</t>
  </si>
  <si>
    <t>Кычанов В.А.</t>
  </si>
  <si>
    <t>Рапопорт В.Э.</t>
  </si>
  <si>
    <t>Лотошников В.В.</t>
  </si>
  <si>
    <t>Савинов Е.А.</t>
  </si>
  <si>
    <t>Аушев П.С.</t>
  </si>
  <si>
    <t>Жевелев С.Н.</t>
  </si>
  <si>
    <t>Шепеленко Е.А.</t>
  </si>
  <si>
    <t>Гольдин Д.А.</t>
  </si>
  <si>
    <t>Черняк Е.В.</t>
  </si>
  <si>
    <t>Обыденов А.Е.</t>
  </si>
  <si>
    <t>Рогов Д.Н.</t>
  </si>
  <si>
    <t>15</t>
  </si>
  <si>
    <t>16</t>
  </si>
  <si>
    <t>2 тур</t>
  </si>
  <si>
    <t>КX4</t>
  </si>
  <si>
    <t>ТДX7</t>
  </si>
  <si>
    <t>853</t>
  </si>
  <si>
    <t>ТX8</t>
  </si>
  <si>
    <t>КД9</t>
  </si>
  <si>
    <t>Д874</t>
  </si>
  <si>
    <t>ТДВ2</t>
  </si>
  <si>
    <t>Т7</t>
  </si>
  <si>
    <t>В864</t>
  </si>
  <si>
    <t>52</t>
  </si>
  <si>
    <t>ТДX5</t>
  </si>
  <si>
    <t>ТВX2</t>
  </si>
  <si>
    <t>В752</t>
  </si>
  <si>
    <t>КД96</t>
  </si>
  <si>
    <t>ТX752</t>
  </si>
  <si>
    <t>В83</t>
  </si>
  <si>
    <t>ТКX9</t>
  </si>
  <si>
    <t>В32</t>
  </si>
  <si>
    <t>987</t>
  </si>
  <si>
    <t>.7...6...6...8...4.</t>
  </si>
  <si>
    <t>Д8532</t>
  </si>
  <si>
    <t>.3...5...3...2...3.</t>
  </si>
  <si>
    <t>К93</t>
  </si>
  <si>
    <t>.7...6...6...7...4.</t>
  </si>
  <si>
    <t>9643</t>
  </si>
  <si>
    <t>3♣, W, -110</t>
  </si>
  <si>
    <t>КД964</t>
  </si>
  <si>
    <t>.6...7...6...5...9.</t>
  </si>
  <si>
    <t>3NT, W, -630</t>
  </si>
  <si>
    <t>.8...8...9..11.10</t>
  </si>
  <si>
    <t>10..8..10.11.10</t>
  </si>
  <si>
    <t>1NTк</t>
  </si>
  <si>
    <t>1♠</t>
  </si>
  <si>
    <t>1NT</t>
  </si>
  <si>
    <t>1♦</t>
  </si>
  <si>
    <t>КВ7</t>
  </si>
  <si>
    <t>КД76542</t>
  </si>
  <si>
    <t>К32</t>
  </si>
  <si>
    <t>X7</t>
  </si>
  <si>
    <t>КД94</t>
  </si>
  <si>
    <t>Т84</t>
  </si>
  <si>
    <t>Д962</t>
  </si>
  <si>
    <t>ДВX865</t>
  </si>
  <si>
    <t>Т54</t>
  </si>
  <si>
    <t>ДX8762</t>
  </si>
  <si>
    <t>98</t>
  </si>
  <si>
    <t>ТВ74</t>
  </si>
  <si>
    <t>ТКДВ96</t>
  </si>
  <si>
    <t>83</t>
  </si>
  <si>
    <t>ТX85</t>
  </si>
  <si>
    <t>X53</t>
  </si>
  <si>
    <t>.7...6...5...7...6.</t>
  </si>
  <si>
    <t>.6...9...3...5..10</t>
  </si>
  <si>
    <t>Т93</t>
  </si>
  <si>
    <t>.6...6...4...6...6.</t>
  </si>
  <si>
    <t>КВ3</t>
  </si>
  <si>
    <t>.6...9...3...6..10</t>
  </si>
  <si>
    <t>2NT*, N, -100</t>
  </si>
  <si>
    <t>ДX65</t>
  </si>
  <si>
    <t>.6...7...8...6...6.</t>
  </si>
  <si>
    <t>2♠, N, +140</t>
  </si>
  <si>
    <t>542</t>
  </si>
  <si>
    <t>.0...0...7...7...0.</t>
  </si>
  <si>
    <t>ТДВ732</t>
  </si>
  <si>
    <t>2NT</t>
  </si>
  <si>
    <t>1♥</t>
  </si>
  <si>
    <t>X6</t>
  </si>
  <si>
    <t>ТX5</t>
  </si>
  <si>
    <t>873</t>
  </si>
  <si>
    <t>X74</t>
  </si>
  <si>
    <t>ТДВ52</t>
  </si>
  <si>
    <t>ДВX92</t>
  </si>
  <si>
    <t>Т432</t>
  </si>
  <si>
    <t>КД975</t>
  </si>
  <si>
    <t>К83</t>
  </si>
  <si>
    <t>КВ</t>
  </si>
  <si>
    <t>Д942</t>
  </si>
  <si>
    <t>В9632</t>
  </si>
  <si>
    <t>ТК543</t>
  </si>
  <si>
    <t>В97432</t>
  </si>
  <si>
    <t>КX86</t>
  </si>
  <si>
    <t>В8</t>
  </si>
  <si>
    <t>.5...2...8...3...6.</t>
  </si>
  <si>
    <t>ДВ742</t>
  </si>
  <si>
    <t>10.11..9..10..5.</t>
  </si>
  <si>
    <t>ДВX764</t>
  </si>
  <si>
    <t>ТX65</t>
  </si>
  <si>
    <t>.7..11..9..10..5.</t>
  </si>
  <si>
    <t>5♠, E, -650</t>
  </si>
  <si>
    <t>ТКД</t>
  </si>
  <si>
    <t>.8..11..5...9...7.</t>
  </si>
  <si>
    <t>4♠, S, +650</t>
  </si>
  <si>
    <t>964</t>
  </si>
  <si>
    <t>.2...2...4...1...8.</t>
  </si>
  <si>
    <t>76</t>
  </si>
  <si>
    <t>КВX</t>
  </si>
  <si>
    <t>ТК53</t>
  </si>
  <si>
    <t>4</t>
  </si>
  <si>
    <t>К743</t>
  </si>
  <si>
    <t>ДX872</t>
  </si>
  <si>
    <t>ТВX4</t>
  </si>
  <si>
    <t>Д973</t>
  </si>
  <si>
    <t>Д2</t>
  </si>
  <si>
    <t>Д842</t>
  </si>
  <si>
    <t>КДВ86</t>
  </si>
  <si>
    <t>X732</t>
  </si>
  <si>
    <t>ТДX8</t>
  </si>
  <si>
    <t>965</t>
  </si>
  <si>
    <t>63</t>
  </si>
  <si>
    <t>ТКВ954</t>
  </si>
  <si>
    <t>ТД8</t>
  </si>
  <si>
    <t>Д983</t>
  </si>
  <si>
    <t>В62</t>
  </si>
  <si>
    <t>X54</t>
  </si>
  <si>
    <t>Т98753</t>
  </si>
  <si>
    <t>11.13..6...7..12</t>
  </si>
  <si>
    <t>.8...8...8..10..9.</t>
  </si>
  <si>
    <t>Т95</t>
  </si>
  <si>
    <t>10.13..6...6..12</t>
  </si>
  <si>
    <t>7♠, S, +2210</t>
  </si>
  <si>
    <t>.2...0...7...6...1.</t>
  </si>
  <si>
    <t>1♦, S, +130</t>
  </si>
  <si>
    <t>КВ9743</t>
  </si>
  <si>
    <t>.5...5...4...3...2.</t>
  </si>
  <si>
    <t>К752</t>
  </si>
  <si>
    <t>ТК8</t>
  </si>
  <si>
    <t>5♠к</t>
  </si>
  <si>
    <t>Т52</t>
  </si>
  <si>
    <t>ТВX97</t>
  </si>
  <si>
    <t>ТД96</t>
  </si>
  <si>
    <t>742</t>
  </si>
  <si>
    <t>Д5</t>
  </si>
  <si>
    <t>Д62</t>
  </si>
  <si>
    <t>ТВ97</t>
  </si>
  <si>
    <t>Д97</t>
  </si>
  <si>
    <t>К542</t>
  </si>
  <si>
    <t>К753</t>
  </si>
  <si>
    <t>ВX84</t>
  </si>
  <si>
    <t>ТК873</t>
  </si>
  <si>
    <t>Д42</t>
  </si>
  <si>
    <t>Д8</t>
  </si>
  <si>
    <t>ТКВ6</t>
  </si>
  <si>
    <t>ТВ963</t>
  </si>
  <si>
    <t>К9853</t>
  </si>
  <si>
    <t>Д3</t>
  </si>
  <si>
    <t>ВX863</t>
  </si>
  <si>
    <t>.6...7...4...6...6.</t>
  </si>
  <si>
    <t>Д63</t>
  </si>
  <si>
    <t>.6...9...4...4...9.</t>
  </si>
  <si>
    <t>В95</t>
  </si>
  <si>
    <t>2♥, W, -140</t>
  </si>
  <si>
    <t>X953</t>
  </si>
  <si>
    <t>.6...5...8...7...6.</t>
  </si>
  <si>
    <t>4♦*, W, +100</t>
  </si>
  <si>
    <t>.7...4...9...9...4.</t>
  </si>
  <si>
    <t>ТX4</t>
  </si>
  <si>
    <t>.7...6...9...7...6.</t>
  </si>
  <si>
    <t>1♣к</t>
  </si>
  <si>
    <t>В653</t>
  </si>
  <si>
    <t>В64</t>
  </si>
  <si>
    <t>632</t>
  </si>
  <si>
    <t>В652</t>
  </si>
  <si>
    <t>КВX965</t>
  </si>
  <si>
    <t>Д9842</t>
  </si>
  <si>
    <t>Д9853</t>
  </si>
  <si>
    <t>К432</t>
  </si>
  <si>
    <t>ДВ75</t>
  </si>
  <si>
    <t>В85</t>
  </si>
  <si>
    <t>КВ987</t>
  </si>
  <si>
    <t>Т53</t>
  </si>
  <si>
    <t>КДВX94</t>
  </si>
  <si>
    <t>КX87</t>
  </si>
  <si>
    <t>Т4</t>
  </si>
  <si>
    <t>ТД2</t>
  </si>
  <si>
    <t>.6...4...3...7...6.</t>
  </si>
  <si>
    <t>ТК72</t>
  </si>
  <si>
    <t>.5...7...8...4...8.</t>
  </si>
  <si>
    <t>986</t>
  </si>
  <si>
    <t>.5...4...3...7...6.</t>
  </si>
  <si>
    <t>КДX963</t>
  </si>
  <si>
    <t>.5...8...8...4...7.</t>
  </si>
  <si>
    <t>4♥, W, -620</t>
  </si>
  <si>
    <t>ТДX54</t>
  </si>
  <si>
    <t>.7...9..10..6...7.</t>
  </si>
  <si>
    <t>3♦, E, -110</t>
  </si>
  <si>
    <t>.5...5...4...9...4.</t>
  </si>
  <si>
    <t>Д93</t>
  </si>
  <si>
    <t>.7...8..10..6...7.</t>
  </si>
  <si>
    <t>ТВ4</t>
  </si>
  <si>
    <t>В832</t>
  </si>
  <si>
    <t>ТВ93</t>
  </si>
  <si>
    <t>864</t>
  </si>
  <si>
    <t>КВ72</t>
  </si>
  <si>
    <t>КДX973</t>
  </si>
  <si>
    <t>X543</t>
  </si>
  <si>
    <t>ТК54</t>
  </si>
  <si>
    <t>862</t>
  </si>
  <si>
    <t>КД74</t>
  </si>
  <si>
    <t>ВX8</t>
  </si>
  <si>
    <t>Д53</t>
  </si>
  <si>
    <t>ТКД972</t>
  </si>
  <si>
    <t>Д963</t>
  </si>
  <si>
    <t>.3...2...3...5...3.</t>
  </si>
  <si>
    <t>К8762</t>
  </si>
  <si>
    <t>.7...8...7...8...7.</t>
  </si>
  <si>
    <t>Д7</t>
  </si>
  <si>
    <t>.4...2...4...5...4.</t>
  </si>
  <si>
    <t>X5</t>
  </si>
  <si>
    <t>4♠, E, -450</t>
  </si>
  <si>
    <t>ТД954</t>
  </si>
  <si>
    <t>.9..11..9...8...9.</t>
  </si>
  <si>
    <t>2♠, S, +110</t>
  </si>
  <si>
    <t>К874</t>
  </si>
  <si>
    <t>.6...5...6...5...6.</t>
  </si>
  <si>
    <t>6♣</t>
  </si>
  <si>
    <t>3 тур</t>
  </si>
  <si>
    <t>ДВ</t>
  </si>
  <si>
    <t>62</t>
  </si>
  <si>
    <t>Д6532</t>
  </si>
  <si>
    <t>Д7653</t>
  </si>
  <si>
    <t>КД5</t>
  </si>
  <si>
    <t>ТД83</t>
  </si>
  <si>
    <t>КX73</t>
  </si>
  <si>
    <t>Т8652</t>
  </si>
  <si>
    <t>ДX5</t>
  </si>
  <si>
    <t>В764</t>
  </si>
  <si>
    <t>КВX974</t>
  </si>
  <si>
    <t>В93</t>
  </si>
  <si>
    <t>Т85</t>
  </si>
  <si>
    <t>В87</t>
  </si>
  <si>
    <t>В842</t>
  </si>
  <si>
    <t>8632</t>
  </si>
  <si>
    <t>КX95</t>
  </si>
  <si>
    <t>.6...6...5...7...5.</t>
  </si>
  <si>
    <t>.8...4...5..10.10</t>
  </si>
  <si>
    <t>Т82</t>
  </si>
  <si>
    <t>.6...7...5...7...5.</t>
  </si>
  <si>
    <t>2♥, E, -110</t>
  </si>
  <si>
    <t>КДX74</t>
  </si>
  <si>
    <t>.7...6...8...6...8.</t>
  </si>
  <si>
    <t>4♣, S, +130</t>
  </si>
  <si>
    <t>ТКX4</t>
  </si>
  <si>
    <t>.3...8...8...3...3.</t>
  </si>
  <si>
    <t>.6...5...8...6...7.</t>
  </si>
  <si>
    <t>ТВX7</t>
  </si>
  <si>
    <t>ТД7</t>
  </si>
  <si>
    <t>Д9863</t>
  </si>
  <si>
    <t>843</t>
  </si>
  <si>
    <t>Д82</t>
  </si>
  <si>
    <t>Т732</t>
  </si>
  <si>
    <t>ТД962</t>
  </si>
  <si>
    <t>В9</t>
  </si>
  <si>
    <t>X842</t>
  </si>
  <si>
    <t>42</t>
  </si>
  <si>
    <t>КВX9</t>
  </si>
  <si>
    <t>Т7653</t>
  </si>
  <si>
    <t>КД9632</t>
  </si>
  <si>
    <t>ТВ8</t>
  </si>
  <si>
    <t>Д76</t>
  </si>
  <si>
    <t>В982</t>
  </si>
  <si>
    <t>КВ8</t>
  </si>
  <si>
    <t>КВ753</t>
  </si>
  <si>
    <t>К653</t>
  </si>
  <si>
    <t>.7..10.11..6...9.</t>
  </si>
  <si>
    <t>ТКВ75</t>
  </si>
  <si>
    <t>.9..12..6..10..9.</t>
  </si>
  <si>
    <t>ТКДX9</t>
  </si>
  <si>
    <t>4♥, S, +650</t>
  </si>
  <si>
    <t>.4...3...2...7...3.</t>
  </si>
  <si>
    <t>6♠, S, +980</t>
  </si>
  <si>
    <t>ТКX543</t>
  </si>
  <si>
    <t>.4...0...7...2...4.</t>
  </si>
  <si>
    <t>ДX9</t>
  </si>
  <si>
    <t>В873</t>
  </si>
  <si>
    <t>ТК6</t>
  </si>
  <si>
    <t>ТК62</t>
  </si>
  <si>
    <t>ТКВ932</t>
  </si>
  <si>
    <t>Д85</t>
  </si>
  <si>
    <t>К962</t>
  </si>
  <si>
    <t>X3</t>
  </si>
  <si>
    <t>В9754</t>
  </si>
  <si>
    <t>ТВ632</t>
  </si>
  <si>
    <t>Д9754</t>
  </si>
  <si>
    <t>Т8743</t>
  </si>
  <si>
    <t>К95</t>
  </si>
  <si>
    <t>ДВ97</t>
  </si>
  <si>
    <t>К9743</t>
  </si>
  <si>
    <t>.8...7...4..10..5.</t>
  </si>
  <si>
    <t>10..8..10..5...7.</t>
  </si>
  <si>
    <t>ДВX53</t>
  </si>
  <si>
    <t>4♥*, E, +100</t>
  </si>
  <si>
    <t>ДX8765</t>
  </si>
  <si>
    <t>.4...5...9...2...8.</t>
  </si>
  <si>
    <t>5♦*, W, +500</t>
  </si>
  <si>
    <t>ДX</t>
  </si>
  <si>
    <t>.3...5...3...8...6.</t>
  </si>
  <si>
    <t>К832</t>
  </si>
  <si>
    <t>ТX6</t>
  </si>
  <si>
    <t>6♦</t>
  </si>
  <si>
    <t>Д752</t>
  </si>
  <si>
    <t>X962</t>
  </si>
  <si>
    <t>9852</t>
  </si>
  <si>
    <t>К3</t>
  </si>
  <si>
    <t>КВX8</t>
  </si>
  <si>
    <t>КД854</t>
  </si>
  <si>
    <t>В3</t>
  </si>
  <si>
    <t>ДВX4</t>
  </si>
  <si>
    <t>86</t>
  </si>
  <si>
    <t>ВX973</t>
  </si>
  <si>
    <t>ТВ96</t>
  </si>
  <si>
    <t>Д32</t>
  </si>
  <si>
    <t>Д64</t>
  </si>
  <si>
    <t>.3...3...3...4...5.</t>
  </si>
  <si>
    <t>ДВ87</t>
  </si>
  <si>
    <t>.7...8...7...7...8.</t>
  </si>
  <si>
    <t>.4...4...4...4...5.</t>
  </si>
  <si>
    <t>4♠, W, -620</t>
  </si>
  <si>
    <t>К76</t>
  </si>
  <si>
    <t>.9...9...9...9...8.</t>
  </si>
  <si>
    <t>1♠, S, +110</t>
  </si>
  <si>
    <t>ТК52</t>
  </si>
  <si>
    <t>.5...4...6...6...5.</t>
  </si>
  <si>
    <t>X8754</t>
  </si>
  <si>
    <t>.9..10..9...9...8.</t>
  </si>
  <si>
    <t>764</t>
  </si>
  <si>
    <t>.5...5...6...6...5.</t>
  </si>
  <si>
    <t>2♣</t>
  </si>
  <si>
    <t>К7532</t>
  </si>
  <si>
    <t>ВX642</t>
  </si>
  <si>
    <t>К</t>
  </si>
  <si>
    <t>6542</t>
  </si>
  <si>
    <t>973</t>
  </si>
  <si>
    <t>875</t>
  </si>
  <si>
    <t>ВX7</t>
  </si>
  <si>
    <t>Д98</t>
  </si>
  <si>
    <t>В4</t>
  </si>
  <si>
    <t>9873</t>
  </si>
  <si>
    <t>ТX954</t>
  </si>
  <si>
    <t>ТК9842</t>
  </si>
  <si>
    <t>ВX6</t>
  </si>
  <si>
    <t>ТКД73</t>
  </si>
  <si>
    <t>ВX98</t>
  </si>
  <si>
    <t>ДВ8</t>
  </si>
  <si>
    <t>ВX32</t>
  </si>
  <si>
    <t>Т64</t>
  </si>
  <si>
    <t>К652</t>
  </si>
  <si>
    <t>.4...7...7...3...7.</t>
  </si>
  <si>
    <t>ТДX96</t>
  </si>
  <si>
    <t>.6..11..6...3...5.</t>
  </si>
  <si>
    <t>ТД5</t>
  </si>
  <si>
    <t>Д8632</t>
  </si>
  <si>
    <t>2♦, W, -130</t>
  </si>
  <si>
    <t>73</t>
  </si>
  <si>
    <t>.6...6...6..10..6.</t>
  </si>
  <si>
    <t>4♠, N, +450</t>
  </si>
  <si>
    <t>.7...2...7...9...8.</t>
  </si>
  <si>
    <t>КД</t>
  </si>
  <si>
    <t>ТВX432</t>
  </si>
  <si>
    <t>ДX2</t>
  </si>
  <si>
    <t>ДX8432</t>
  </si>
  <si>
    <t>Д6</t>
  </si>
  <si>
    <t>X73</t>
  </si>
  <si>
    <t>987653</t>
  </si>
  <si>
    <t>X752</t>
  </si>
  <si>
    <t>863</t>
  </si>
  <si>
    <t>В754</t>
  </si>
  <si>
    <t>ТX3</t>
  </si>
  <si>
    <t>К974</t>
  </si>
  <si>
    <t>ВX75</t>
  </si>
  <si>
    <t>10.10.11..9..10</t>
  </si>
  <si>
    <t>ТКВ8542</t>
  </si>
  <si>
    <t>.8...8...5...7...7.</t>
  </si>
  <si>
    <t>4♥, N, +650</t>
  </si>
  <si>
    <t>К984</t>
  </si>
  <si>
    <t>.2...2...2...4...3.</t>
  </si>
  <si>
    <t>3♥*, W, +100</t>
  </si>
  <si>
    <t>.4...4...8...6...6.</t>
  </si>
  <si>
    <t>КД2</t>
  </si>
  <si>
    <t>3♠к</t>
  </si>
  <si>
    <t>ДВ5</t>
  </si>
  <si>
    <t>8643</t>
  </si>
  <si>
    <t>X982</t>
  </si>
  <si>
    <t>Т963</t>
  </si>
  <si>
    <t>Д982</t>
  </si>
  <si>
    <t>976</t>
  </si>
  <si>
    <t>ТК843</t>
  </si>
  <si>
    <t>ТКВX92</t>
  </si>
  <si>
    <t>КДВ7</t>
  </si>
  <si>
    <t>КВ42</t>
  </si>
  <si>
    <t>К5</t>
  </si>
  <si>
    <t>Т643</t>
  </si>
  <si>
    <t>Д84</t>
  </si>
  <si>
    <t>КX75</t>
  </si>
  <si>
    <t>X743</t>
  </si>
  <si>
    <t>84</t>
  </si>
  <si>
    <t>ДВ95</t>
  </si>
  <si>
    <t>.6...3...4...6...7.</t>
  </si>
  <si>
    <t>.3...3...6...3...4.</t>
  </si>
  <si>
    <t>ТX62</t>
  </si>
  <si>
    <t>ДX985</t>
  </si>
  <si>
    <t>2♠, E, -140</t>
  </si>
  <si>
    <t>ДВ7</t>
  </si>
  <si>
    <t>.7...9...7...6...6.</t>
  </si>
  <si>
    <t>10.10..7..10..8.</t>
  </si>
  <si>
    <t>7632</t>
  </si>
  <si>
    <t>4 тур</t>
  </si>
  <si>
    <t>ДВ65</t>
  </si>
  <si>
    <t>98732</t>
  </si>
  <si>
    <t>КД95</t>
  </si>
  <si>
    <t>Т542</t>
  </si>
  <si>
    <t>Т974</t>
  </si>
  <si>
    <t>КД98432</t>
  </si>
  <si>
    <t>ДВ654</t>
  </si>
  <si>
    <t>В76</t>
  </si>
  <si>
    <t>КДX85</t>
  </si>
  <si>
    <t>В98</t>
  </si>
  <si>
    <t>9865</t>
  </si>
  <si>
    <t>ДВX762</t>
  </si>
  <si>
    <t>КX832</t>
  </si>
  <si>
    <t>.5..10..5...4...6.</t>
  </si>
  <si>
    <t>.3...3...9...8...3.</t>
  </si>
  <si>
    <t>.5...9...5...4...6.</t>
  </si>
  <si>
    <t>В8763</t>
  </si>
  <si>
    <t>5♦*, E, +300</t>
  </si>
  <si>
    <t>.5...3...8...9...6.</t>
  </si>
  <si>
    <t>4♠, W, -420</t>
  </si>
  <si>
    <t>К763</t>
  </si>
  <si>
    <t>.9..10..4...4...9.</t>
  </si>
  <si>
    <t>ТКВ2</t>
  </si>
  <si>
    <t>.5...3...7...9...5.</t>
  </si>
  <si>
    <t>2♥к</t>
  </si>
  <si>
    <t>ТКВ87432</t>
  </si>
  <si>
    <t>Т8753</t>
  </si>
  <si>
    <t>ТКД74</t>
  </si>
  <si>
    <t>92</t>
  </si>
  <si>
    <t>ТX87653</t>
  </si>
  <si>
    <t>КВ96</t>
  </si>
  <si>
    <t>7542</t>
  </si>
  <si>
    <t>ТКX95432</t>
  </si>
  <si>
    <t>87632</t>
  </si>
  <si>
    <t>ВX</t>
  </si>
  <si>
    <t>Т973</t>
  </si>
  <si>
    <t>X98632</t>
  </si>
  <si>
    <t>.8...8...6...9...8.</t>
  </si>
  <si>
    <t>КВ4</t>
  </si>
  <si>
    <t>.3...3..10..1...7.</t>
  </si>
  <si>
    <t>X965</t>
  </si>
  <si>
    <t>1NT, S, +120</t>
  </si>
  <si>
    <t>.4...5...6...4...4.</t>
  </si>
  <si>
    <t>6♥*, N, -300</t>
  </si>
  <si>
    <t>.5..10..3..12..5.</t>
  </si>
  <si>
    <t>КДX4</t>
  </si>
  <si>
    <t>.4...5...6...3...4.</t>
  </si>
  <si>
    <t>Д542</t>
  </si>
  <si>
    <t>Д75</t>
  </si>
  <si>
    <t>X85</t>
  </si>
  <si>
    <t>ДВ984</t>
  </si>
  <si>
    <t>7652</t>
  </si>
  <si>
    <t>КДВ</t>
  </si>
  <si>
    <t>К96</t>
  </si>
  <si>
    <t>ТК742</t>
  </si>
  <si>
    <t>ТК85</t>
  </si>
  <si>
    <t>Т9</t>
  </si>
  <si>
    <t>Т72</t>
  </si>
  <si>
    <t>ТДВ94</t>
  </si>
  <si>
    <t>К52</t>
  </si>
  <si>
    <t>.6...4...7...7...7.</t>
  </si>
  <si>
    <t>ТX76</t>
  </si>
  <si>
    <t>.1...6...1...4...1.</t>
  </si>
  <si>
    <t>8753</t>
  </si>
  <si>
    <t>1♠, W, -110</t>
  </si>
  <si>
    <t>.6...8...5...6...6.</t>
  </si>
  <si>
    <t>3NT, E, -660</t>
  </si>
  <si>
    <t>КX63</t>
  </si>
  <si>
    <t>11..7..11..9..11</t>
  </si>
  <si>
    <t>Т9862</t>
  </si>
  <si>
    <t>53</t>
  </si>
  <si>
    <t>ТX82</t>
  </si>
  <si>
    <t>В753</t>
  </si>
  <si>
    <t>Т65</t>
  </si>
  <si>
    <t>КД92</t>
  </si>
  <si>
    <t>ТК32</t>
  </si>
  <si>
    <t>97</t>
  </si>
  <si>
    <t>X864</t>
  </si>
  <si>
    <t>ДX54</t>
  </si>
  <si>
    <t>ТX9876</t>
  </si>
  <si>
    <t>К63</t>
  </si>
  <si>
    <t>ТД64</t>
  </si>
  <si>
    <t>КX92</t>
  </si>
  <si>
    <t>КД974</t>
  </si>
  <si>
    <t>.3...1...7...2...0.</t>
  </si>
  <si>
    <t>ДВX86</t>
  </si>
  <si>
    <t>.6...7...5...7...6.</t>
  </si>
  <si>
    <t>КДВ752</t>
  </si>
  <si>
    <t>.3...2...7...2...0.</t>
  </si>
  <si>
    <t>7♥*, S, -1400</t>
  </si>
  <si>
    <t>.7..11..6..11.13</t>
  </si>
  <si>
    <t>2♥, W, -110</t>
  </si>
  <si>
    <t>В54</t>
  </si>
  <si>
    <t>.7...5...8...6...7.</t>
  </si>
  <si>
    <t>ТВ86</t>
  </si>
  <si>
    <t>ТКД5</t>
  </si>
  <si>
    <t>ДX63</t>
  </si>
  <si>
    <t>В63</t>
  </si>
  <si>
    <t>ТД75</t>
  </si>
  <si>
    <t>КВX86</t>
  </si>
  <si>
    <t>ДX62</t>
  </si>
  <si>
    <t>К87</t>
  </si>
  <si>
    <t>ТВ94</t>
  </si>
  <si>
    <t>Т98742</t>
  </si>
  <si>
    <t>В432</t>
  </si>
  <si>
    <t>ТД972</t>
  </si>
  <si>
    <t>К54</t>
  </si>
  <si>
    <t>9653</t>
  </si>
  <si>
    <t>ТКВ7</t>
  </si>
  <si>
    <t>ВX654</t>
  </si>
  <si>
    <t>X98432</t>
  </si>
  <si>
    <t>.6...8...2...4...3.</t>
  </si>
  <si>
    <t>.7...4...6...9...3.</t>
  </si>
  <si>
    <t>4♠*, S, -300</t>
  </si>
  <si>
    <t>.7...4..10..8..10</t>
  </si>
  <si>
    <t>4♣, W, -130</t>
  </si>
  <si>
    <t>Т9873</t>
  </si>
  <si>
    <t>.6...8...6...4..10</t>
  </si>
  <si>
    <t>Д87</t>
  </si>
  <si>
    <t>К6</t>
  </si>
  <si>
    <t>ТД965</t>
  </si>
  <si>
    <t>ТКВ86</t>
  </si>
  <si>
    <t>ВX73</t>
  </si>
  <si>
    <t>КВ97</t>
  </si>
  <si>
    <t>ВX72</t>
  </si>
  <si>
    <t>Т953</t>
  </si>
  <si>
    <t>8532</t>
  </si>
  <si>
    <t>852</t>
  </si>
  <si>
    <t>КД743</t>
  </si>
  <si>
    <t>9532</t>
  </si>
  <si>
    <t>ТX52</t>
  </si>
  <si>
    <t>ТВ53</t>
  </si>
  <si>
    <t>10..5...5..10..9.</t>
  </si>
  <si>
    <t>КВ6</t>
  </si>
  <si>
    <t>10..7..11..9..10</t>
  </si>
  <si>
    <t>.7...4...5...9...8.</t>
  </si>
  <si>
    <t>К84</t>
  </si>
  <si>
    <t>5♠*, W, +500</t>
  </si>
  <si>
    <t>ДX74</t>
  </si>
  <si>
    <t>.3...8...7...3...4.</t>
  </si>
  <si>
    <t>4♥, N, +450</t>
  </si>
  <si>
    <t>ТК4</t>
  </si>
  <si>
    <t>.3...6...2...3...3.</t>
  </si>
  <si>
    <t>.3...8...7...3...3.</t>
  </si>
  <si>
    <t>КД86</t>
  </si>
  <si>
    <t>ДВ3</t>
  </si>
  <si>
    <t>ВX7654</t>
  </si>
  <si>
    <t>В74</t>
  </si>
  <si>
    <t>ТКX97</t>
  </si>
  <si>
    <t>В52</t>
  </si>
  <si>
    <t>8765</t>
  </si>
  <si>
    <t>В942</t>
  </si>
  <si>
    <t>942</t>
  </si>
  <si>
    <t>ТX87</t>
  </si>
  <si>
    <t>982</t>
  </si>
  <si>
    <t>В97</t>
  </si>
  <si>
    <t>Т8543</t>
  </si>
  <si>
    <t>.7...6...8...7...9.</t>
  </si>
  <si>
    <t>.8...5...5...9...6.</t>
  </si>
  <si>
    <t>2♣, S, +110</t>
  </si>
  <si>
    <t>К65</t>
  </si>
  <si>
    <t>.4...7...5...6...4.</t>
  </si>
  <si>
    <t>3♠*, W, +100</t>
  </si>
  <si>
    <t>.5...8...7...3...7.</t>
  </si>
  <si>
    <t>КДX53</t>
  </si>
  <si>
    <t>КДX6</t>
  </si>
  <si>
    <t>3♦к</t>
  </si>
  <si>
    <t>=</t>
  </si>
  <si>
    <t>Агапов С.Н.</t>
  </si>
  <si>
    <t>5 тур</t>
  </si>
  <si>
    <t>ДВ9652</t>
  </si>
  <si>
    <t>ТДВX2</t>
  </si>
  <si>
    <t>Т8</t>
  </si>
  <si>
    <t>КВ7543</t>
  </si>
  <si>
    <t>Т874</t>
  </si>
  <si>
    <t>КВX92</t>
  </si>
  <si>
    <t>ДX742</t>
  </si>
  <si>
    <t>Д532</t>
  </si>
  <si>
    <t>ДX92</t>
  </si>
  <si>
    <t>К972</t>
  </si>
  <si>
    <t>.6...8..10..4...4.</t>
  </si>
  <si>
    <t>.4...3...3...7...7.</t>
  </si>
  <si>
    <t>4♥, N, +420</t>
  </si>
  <si>
    <t>X9864</t>
  </si>
  <si>
    <t>.7...4...3...9...9.</t>
  </si>
  <si>
    <t>.7...9..10..6...4.</t>
  </si>
  <si>
    <t>Т83</t>
  </si>
  <si>
    <t>ДX732</t>
  </si>
  <si>
    <t>КX83</t>
  </si>
  <si>
    <t>ДX83</t>
  </si>
  <si>
    <t>X95</t>
  </si>
  <si>
    <t>КВ2</t>
  </si>
  <si>
    <t>X642</t>
  </si>
  <si>
    <t>Т74</t>
  </si>
  <si>
    <t>ТВ95</t>
  </si>
  <si>
    <t>7642</t>
  </si>
  <si>
    <t>Т942</t>
  </si>
  <si>
    <t>ТК3</t>
  </si>
  <si>
    <t>В84</t>
  </si>
  <si>
    <t>Т9854</t>
  </si>
  <si>
    <t>ДX73</t>
  </si>
  <si>
    <t>К75</t>
  </si>
  <si>
    <t>ТВ7</t>
  </si>
  <si>
    <t>ТК954</t>
  </si>
  <si>
    <t>X63</t>
  </si>
  <si>
    <t>.5...4...5...7...5.</t>
  </si>
  <si>
    <t>КВ75</t>
  </si>
  <si>
    <t>.7...9...4...8...4.</t>
  </si>
  <si>
    <t>Д762</t>
  </si>
  <si>
    <t>ДВ98</t>
  </si>
  <si>
    <t>.7...8...8...6...8.</t>
  </si>
  <si>
    <t>4♣*, W, +100</t>
  </si>
  <si>
    <t>КД9865</t>
  </si>
  <si>
    <t>.4...4...9...4...9.</t>
  </si>
  <si>
    <t>6♠к</t>
  </si>
  <si>
    <t>ДX6</t>
  </si>
  <si>
    <t>ДX762</t>
  </si>
  <si>
    <t>ТВ64</t>
  </si>
  <si>
    <t>ДВX632</t>
  </si>
  <si>
    <t>ТКВ93</t>
  </si>
  <si>
    <t>ТX974</t>
  </si>
  <si>
    <t>93</t>
  </si>
  <si>
    <t>В8632</t>
  </si>
  <si>
    <t>543</t>
  </si>
  <si>
    <t>9853</t>
  </si>
  <si>
    <t>.5...3...6...8...7.</t>
  </si>
  <si>
    <t>ДВ85</t>
  </si>
  <si>
    <t>.8...7...6...9..10</t>
  </si>
  <si>
    <t>ТВ87</t>
  </si>
  <si>
    <t>.5...3...6...8...8.</t>
  </si>
  <si>
    <t>КВ9</t>
  </si>
  <si>
    <t>.8..10..6...4...5.</t>
  </si>
  <si>
    <t>2♣, N, +130</t>
  </si>
  <si>
    <t>КX7</t>
  </si>
  <si>
    <t>.4...6...6...4...3.</t>
  </si>
  <si>
    <t>.8..10..6...4...4.</t>
  </si>
  <si>
    <t>984</t>
  </si>
  <si>
    <t>ДX84</t>
  </si>
  <si>
    <t>ТК75</t>
  </si>
  <si>
    <t>975</t>
  </si>
  <si>
    <t>Т873</t>
  </si>
  <si>
    <t>X976</t>
  </si>
  <si>
    <t>КX984</t>
  </si>
  <si>
    <t>ДX5432</t>
  </si>
  <si>
    <t>КД853</t>
  </si>
  <si>
    <t>ТВ6</t>
  </si>
  <si>
    <t>КДВX32</t>
  </si>
  <si>
    <t>.7...3...8...7...3.</t>
  </si>
  <si>
    <t>.7...9..10..7...7.</t>
  </si>
  <si>
    <t>КДВ532</t>
  </si>
  <si>
    <t>.7...3...8...6...3.</t>
  </si>
  <si>
    <t>В9643</t>
  </si>
  <si>
    <t>.6...9...4...6...9.</t>
  </si>
  <si>
    <t>4♥, S, +420</t>
  </si>
  <si>
    <t>.3...3...3...6...6.</t>
  </si>
  <si>
    <t>X94</t>
  </si>
  <si>
    <t>КВ76</t>
  </si>
  <si>
    <t>КД6</t>
  </si>
  <si>
    <t>КВ873</t>
  </si>
  <si>
    <t>ВX732</t>
  </si>
  <si>
    <t>872</t>
  </si>
  <si>
    <t>ДВ9</t>
  </si>
  <si>
    <t>ТД983</t>
  </si>
  <si>
    <t>ТДВX92</t>
  </si>
  <si>
    <t>ТД742</t>
  </si>
  <si>
    <t>КВ65</t>
  </si>
  <si>
    <t>X973</t>
  </si>
  <si>
    <t>X9542</t>
  </si>
  <si>
    <t>ТК64</t>
  </si>
  <si>
    <t>.7...6...7...2...8.</t>
  </si>
  <si>
    <t>.5...8...4...6...8.</t>
  </si>
  <si>
    <t>.5...8...4...7...8.</t>
  </si>
  <si>
    <t>3♦, W, -130</t>
  </si>
  <si>
    <t>X93</t>
  </si>
  <si>
    <t>.6...5...6..10..5.</t>
  </si>
  <si>
    <t>ТВ2</t>
  </si>
  <si>
    <t>.5...4...8...6...5.</t>
  </si>
  <si>
    <t>ТД4</t>
  </si>
  <si>
    <t>4♣к</t>
  </si>
  <si>
    <t>КД7</t>
  </si>
  <si>
    <t>В983</t>
  </si>
  <si>
    <t>876532</t>
  </si>
  <si>
    <t>X92</t>
  </si>
  <si>
    <t>98543</t>
  </si>
  <si>
    <t>К64</t>
  </si>
  <si>
    <t>К9742</t>
  </si>
  <si>
    <t>Т753</t>
  </si>
  <si>
    <t>КД8</t>
  </si>
  <si>
    <t>ДВ4</t>
  </si>
  <si>
    <t>X852</t>
  </si>
  <si>
    <t>ТДВ54</t>
  </si>
  <si>
    <t>.9..10..8..12.10</t>
  </si>
  <si>
    <t>.7...7...5...8...4.</t>
  </si>
  <si>
    <t>ТВ3</t>
  </si>
  <si>
    <t>11.10..8..12.10</t>
  </si>
  <si>
    <t>ВX2</t>
  </si>
  <si>
    <t>6♦, N, +920</t>
  </si>
  <si>
    <t>ТК9</t>
  </si>
  <si>
    <t>.1...3...5...1...3.</t>
  </si>
  <si>
    <t>2♦, S, +90</t>
  </si>
  <si>
    <t>ТВ532</t>
  </si>
  <si>
    <t>.6...5...7...5...8.</t>
  </si>
  <si>
    <t>ТК94</t>
  </si>
  <si>
    <t>Д86</t>
  </si>
  <si>
    <t>972</t>
  </si>
  <si>
    <t>9542</t>
  </si>
  <si>
    <t>ВX4</t>
  </si>
  <si>
    <t>ТК932</t>
  </si>
  <si>
    <t>КВX84</t>
  </si>
  <si>
    <t>К92</t>
  </si>
  <si>
    <t>КX943</t>
  </si>
  <si>
    <t>X98765</t>
  </si>
  <si>
    <t>ТД9762</t>
  </si>
  <si>
    <t>.7...8...4...6...4.</t>
  </si>
  <si>
    <t>.6...8...3...3...9.</t>
  </si>
  <si>
    <t>Т5</t>
  </si>
  <si>
    <t>.4...4...9...6...9.</t>
  </si>
  <si>
    <t>4♠*, N, -300</t>
  </si>
  <si>
    <t>.6...4..10.10..4.</t>
  </si>
  <si>
    <t>КДВ73</t>
  </si>
  <si>
    <t>6 тур</t>
  </si>
  <si>
    <t>ТX64</t>
  </si>
  <si>
    <t>В965</t>
  </si>
  <si>
    <t>Д8543</t>
  </si>
  <si>
    <t>КX875</t>
  </si>
  <si>
    <t>К976</t>
  </si>
  <si>
    <t>9752</t>
  </si>
  <si>
    <t>ТД84</t>
  </si>
  <si>
    <t>ТВ962</t>
  </si>
  <si>
    <t>В92</t>
  </si>
  <si>
    <t>87654</t>
  </si>
  <si>
    <t>ТД973</t>
  </si>
  <si>
    <t>КX54</t>
  </si>
  <si>
    <t>X532</t>
  </si>
  <si>
    <t>ТДВ</t>
  </si>
  <si>
    <t>.5...7...6...8...4.</t>
  </si>
  <si>
    <t>КВ9865</t>
  </si>
  <si>
    <t>.7...9...6...6...5.</t>
  </si>
  <si>
    <t>X32</t>
  </si>
  <si>
    <t>.7...9...5...6...5.</t>
  </si>
  <si>
    <t>.7...5...5...4...9.</t>
  </si>
  <si>
    <t>2♠, S, +140</t>
  </si>
  <si>
    <t>ТДВX</t>
  </si>
  <si>
    <t>.6...4...7...6...7.</t>
  </si>
  <si>
    <t>В862</t>
  </si>
  <si>
    <t>.7...6...6...4...9.</t>
  </si>
  <si>
    <t>3♣к</t>
  </si>
  <si>
    <t>ТВX</t>
  </si>
  <si>
    <t>ТК7642</t>
  </si>
  <si>
    <t>X5432</t>
  </si>
  <si>
    <t>ВX86</t>
  </si>
  <si>
    <t>КД843</t>
  </si>
  <si>
    <t>К982</t>
  </si>
  <si>
    <t>ВX5</t>
  </si>
  <si>
    <t>X654</t>
  </si>
  <si>
    <t>Т97</t>
  </si>
  <si>
    <t>КД32</t>
  </si>
  <si>
    <t>ДВX95</t>
  </si>
  <si>
    <t>Т9842</t>
  </si>
  <si>
    <t>952</t>
  </si>
  <si>
    <t>10.10.10.11..8.</t>
  </si>
  <si>
    <t>.6...5...7...6...6.</t>
  </si>
  <si>
    <t>10..9..10.10..8.</t>
  </si>
  <si>
    <t>3NT, S, +430</t>
  </si>
  <si>
    <t>ТКВ3</t>
  </si>
  <si>
    <t>.3...3...2...2...5.</t>
  </si>
  <si>
    <t>.7...8...5...7...7.</t>
  </si>
  <si>
    <t>КДВX</t>
  </si>
  <si>
    <t>3NTк</t>
  </si>
  <si>
    <t>ТКX6</t>
  </si>
  <si>
    <t>В9743</t>
  </si>
  <si>
    <t>ТВ85</t>
  </si>
  <si>
    <t>5432</t>
  </si>
  <si>
    <t>Д654</t>
  </si>
  <si>
    <t>ТВX93</t>
  </si>
  <si>
    <t>ТКX92</t>
  </si>
  <si>
    <t>В5</t>
  </si>
  <si>
    <t>643</t>
  </si>
  <si>
    <t>ТКД6</t>
  </si>
  <si>
    <t>В8732</t>
  </si>
  <si>
    <t>12..9..12.12.11</t>
  </si>
  <si>
    <t>.1...1...6...1...6.</t>
  </si>
  <si>
    <t>Д9873</t>
  </si>
  <si>
    <t>КДX82</t>
  </si>
  <si>
    <t>6NT, N, +990</t>
  </si>
  <si>
    <t>ТX98</t>
  </si>
  <si>
    <t>.1...4...1...1...2.</t>
  </si>
  <si>
    <t>11.12..7..12..7.</t>
  </si>
  <si>
    <t>Т986</t>
  </si>
  <si>
    <t>953</t>
  </si>
  <si>
    <t>Д9872</t>
  </si>
  <si>
    <t>Т965</t>
  </si>
  <si>
    <t>96542</t>
  </si>
  <si>
    <t>КД862</t>
  </si>
  <si>
    <t>ТКВX74</t>
  </si>
  <si>
    <t>КДX73</t>
  </si>
  <si>
    <t>842</t>
  </si>
  <si>
    <t>ТВ83</t>
  </si>
  <si>
    <t>КДВ5</t>
  </si>
  <si>
    <t>ТX87642</t>
  </si>
  <si>
    <t>.2...7...2...1...2.</t>
  </si>
  <si>
    <t>К873</t>
  </si>
  <si>
    <t>.6...6...6...5...8.</t>
  </si>
  <si>
    <t>.6...6...5...5...8.</t>
  </si>
  <si>
    <t>4♥, E, -650</t>
  </si>
  <si>
    <t>10..6..11.11.10</t>
  </si>
  <si>
    <t>2♦, W, -90</t>
  </si>
  <si>
    <t>.7...7...6...8...5.</t>
  </si>
  <si>
    <t>Т987642</t>
  </si>
  <si>
    <t>ДX82</t>
  </si>
  <si>
    <t>ТДВ753</t>
  </si>
  <si>
    <t>Д832</t>
  </si>
  <si>
    <t>ТКД75</t>
  </si>
  <si>
    <t>X64</t>
  </si>
  <si>
    <t>X954</t>
  </si>
  <si>
    <t>ТКД3</t>
  </si>
  <si>
    <t>X97632</t>
  </si>
  <si>
    <t>В65</t>
  </si>
  <si>
    <t>ВX76</t>
  </si>
  <si>
    <t>.3...2...2...6...6.</t>
  </si>
  <si>
    <t>КД973</t>
  </si>
  <si>
    <t>.8...8...5...5...7.</t>
  </si>
  <si>
    <t>.8...8...6...5...7.</t>
  </si>
  <si>
    <t>4♠, W, -450</t>
  </si>
  <si>
    <t>К943</t>
  </si>
  <si>
    <t>.9..11.10..7...6.</t>
  </si>
  <si>
    <t>.5...5...7...7...6.</t>
  </si>
  <si>
    <t>Т94</t>
  </si>
  <si>
    <t>КД9864</t>
  </si>
  <si>
    <t>Т742</t>
  </si>
  <si>
    <t>КX876</t>
  </si>
  <si>
    <t>ДX85</t>
  </si>
  <si>
    <t>КВ93</t>
  </si>
  <si>
    <t>В8543</t>
  </si>
  <si>
    <t>ТX2</t>
  </si>
  <si>
    <t>КX6</t>
  </si>
  <si>
    <t>9743</t>
  </si>
  <si>
    <t>Т5432</t>
  </si>
  <si>
    <t>86432</t>
  </si>
  <si>
    <t>.4...5...3...8...4.</t>
  </si>
  <si>
    <t>X763</t>
  </si>
  <si>
    <t>.7...5...4...9...9.</t>
  </si>
  <si>
    <t>3♥, W, -140</t>
  </si>
  <si>
    <t>.5...7...9...5...8.</t>
  </si>
  <si>
    <t>КДX93</t>
  </si>
  <si>
    <t>.3...6...9...2...3.</t>
  </si>
  <si>
    <t>ДВ2</t>
  </si>
  <si>
    <t>КВ54</t>
  </si>
  <si>
    <t>ТВ52</t>
  </si>
  <si>
    <t>ВX63</t>
  </si>
  <si>
    <t>ТК87</t>
  </si>
  <si>
    <t>X83</t>
  </si>
  <si>
    <t>КВX54</t>
  </si>
  <si>
    <t>К97</t>
  </si>
  <si>
    <t>ДВ542</t>
  </si>
  <si>
    <t>Т98</t>
  </si>
  <si>
    <t>ТX63</t>
  </si>
  <si>
    <t>10.11..7..10..8.</t>
  </si>
  <si>
    <t>.9...9...8..10.10</t>
  </si>
  <si>
    <t>10.11..7..10..9.</t>
  </si>
  <si>
    <t>.3...2...5...3...4.</t>
  </si>
  <si>
    <t>3NT, S, +600</t>
  </si>
  <si>
    <t>.3...4...5...3...3.</t>
  </si>
  <si>
    <t>7 тур</t>
  </si>
  <si>
    <t>ТВX8</t>
  </si>
  <si>
    <t>X86543</t>
  </si>
  <si>
    <t>ВX865</t>
  </si>
  <si>
    <t>ТДВ84</t>
  </si>
  <si>
    <t>КX987643</t>
  </si>
  <si>
    <t>Д9753</t>
  </si>
  <si>
    <t>Т964</t>
  </si>
  <si>
    <t>КX97652</t>
  </si>
  <si>
    <t>.3...6...3...7...6.</t>
  </si>
  <si>
    <t>98765</t>
  </si>
  <si>
    <t>.6...5...7...9...4.</t>
  </si>
  <si>
    <t>3NT, W, -430</t>
  </si>
  <si>
    <t>10..7..10..6...7.</t>
  </si>
  <si>
    <t>3♦, S, +110</t>
  </si>
  <si>
    <t>.6...8...6...4...8.</t>
  </si>
  <si>
    <t>10..7..10..5...6.</t>
  </si>
  <si>
    <t>1♠к</t>
  </si>
  <si>
    <t>ТДX93</t>
  </si>
  <si>
    <t>ДX4</t>
  </si>
  <si>
    <t>К73</t>
  </si>
  <si>
    <t>В875</t>
  </si>
  <si>
    <t>Д94</t>
  </si>
  <si>
    <t>X9632</t>
  </si>
  <si>
    <t>ТК964</t>
  </si>
  <si>
    <t>ТКX7</t>
  </si>
  <si>
    <t>ДВ853</t>
  </si>
  <si>
    <t>.5...5...5...3...6.</t>
  </si>
  <si>
    <t>.7...8...9...4...8.</t>
  </si>
  <si>
    <t>К762</t>
  </si>
  <si>
    <t>Д854</t>
  </si>
  <si>
    <t>1♦, W, -130</t>
  </si>
  <si>
    <t>.8...8...8..10..7.</t>
  </si>
  <si>
    <t>4♦*, E, +100</t>
  </si>
  <si>
    <t>.6...5...4...9...5.</t>
  </si>
  <si>
    <t>ТВ863</t>
  </si>
  <si>
    <t>.8...8...7..10..7.</t>
  </si>
  <si>
    <t>Т952</t>
  </si>
  <si>
    <t>ТД853</t>
  </si>
  <si>
    <t>К876</t>
  </si>
  <si>
    <t>ТX97</t>
  </si>
  <si>
    <t>В987</t>
  </si>
  <si>
    <t>ТК632</t>
  </si>
  <si>
    <t>ВX42</t>
  </si>
  <si>
    <t>ТД764</t>
  </si>
  <si>
    <t>X52</t>
  </si>
  <si>
    <t>ВX43</t>
  </si>
  <si>
    <t>.2...5...2...2...5.</t>
  </si>
  <si>
    <t>ДВ642</t>
  </si>
  <si>
    <t>11.10.11..9..11</t>
  </si>
  <si>
    <t>Т87</t>
  </si>
  <si>
    <t>.9...8..11..9...8.</t>
  </si>
  <si>
    <t>3NT, N, +660</t>
  </si>
  <si>
    <t>.2...3...2...4...2.</t>
  </si>
  <si>
    <t>Д9752</t>
  </si>
  <si>
    <t>КВ53</t>
  </si>
  <si>
    <t>ДX3</t>
  </si>
  <si>
    <t>ТД98</t>
  </si>
  <si>
    <t>ВX65</t>
  </si>
  <si>
    <t>Т62</t>
  </si>
  <si>
    <t>В953</t>
  </si>
  <si>
    <t>ТДВ73</t>
  </si>
  <si>
    <t>ДВ873</t>
  </si>
  <si>
    <t>.3...6...3...4...3.</t>
  </si>
  <si>
    <t>В7642</t>
  </si>
  <si>
    <t>.4...5...6...6...3.</t>
  </si>
  <si>
    <t>732</t>
  </si>
  <si>
    <t>.4...5...5...5...3.</t>
  </si>
  <si>
    <t>4♥, E, -420</t>
  </si>
  <si>
    <t>.9...7..10..9...9.</t>
  </si>
  <si>
    <t>3NT, E, -400</t>
  </si>
  <si>
    <t>X97</t>
  </si>
  <si>
    <t>.9...7...7...7..10</t>
  </si>
  <si>
    <t>.9...7..10..8...9.</t>
  </si>
  <si>
    <t>ТX843</t>
  </si>
  <si>
    <t>ТКВ542</t>
  </si>
  <si>
    <t>ТКX2</t>
  </si>
  <si>
    <t>В53</t>
  </si>
  <si>
    <t>К9864</t>
  </si>
  <si>
    <t>В9864</t>
  </si>
  <si>
    <t>X754</t>
  </si>
  <si>
    <t>Т63</t>
  </si>
  <si>
    <t>ТДВ985</t>
  </si>
  <si>
    <t>11..9..12.11.10</t>
  </si>
  <si>
    <t>12.10.11.11..8.</t>
  </si>
  <si>
    <t>КДВ6</t>
  </si>
  <si>
    <t>11..9..11.11..9.</t>
  </si>
  <si>
    <t>6♥, N, +1430</t>
  </si>
  <si>
    <t>КДВ2</t>
  </si>
  <si>
    <t>.2...4...1...2...3.</t>
  </si>
  <si>
    <t>ТД9832</t>
  </si>
  <si>
    <t>.0...3...0...0...5.</t>
  </si>
  <si>
    <t>Т76</t>
  </si>
  <si>
    <t>В853</t>
  </si>
  <si>
    <t>КВ9432</t>
  </si>
  <si>
    <t>ТДX8643</t>
  </si>
  <si>
    <t>ТДВ85</t>
  </si>
  <si>
    <t>В94</t>
  </si>
  <si>
    <t>Д8762</t>
  </si>
  <si>
    <t>ТД76</t>
  </si>
  <si>
    <t>КX9</t>
  </si>
  <si>
    <t>ДX865</t>
  </si>
  <si>
    <t>.2...1...1...6...2.</t>
  </si>
  <si>
    <t>КВ5432</t>
  </si>
  <si>
    <t>11.12..7...7..10</t>
  </si>
  <si>
    <t>.2...1...1...6...1.</t>
  </si>
  <si>
    <t>6♥, W, -980</t>
  </si>
  <si>
    <t>В8432</t>
  </si>
  <si>
    <t>10.12.12..7..11</t>
  </si>
  <si>
    <t>.2...1...5...6...3.</t>
  </si>
  <si>
    <t>11.12.12..7..11</t>
  </si>
  <si>
    <t>4NT</t>
  </si>
  <si>
    <t>ДВX43</t>
  </si>
  <si>
    <t>ТКX52</t>
  </si>
  <si>
    <t>К82</t>
  </si>
  <si>
    <t>ТX652</t>
  </si>
  <si>
    <t>В87643</t>
  </si>
  <si>
    <t>ТВ752</t>
  </si>
  <si>
    <t>.6...6...6...6...5.</t>
  </si>
  <si>
    <t>.4...5...6...6...4.</t>
  </si>
  <si>
    <t>.6...6...6...5...5.</t>
  </si>
  <si>
    <t>1♣, W, -90</t>
  </si>
  <si>
    <t>.7...6...7...7...8.</t>
  </si>
  <si>
    <t>ДВ754</t>
  </si>
  <si>
    <t>.9...8...7...7...9.</t>
  </si>
  <si>
    <t>К863</t>
  </si>
  <si>
    <t>.8...8...7...7...9.</t>
  </si>
  <si>
    <t>2♦к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</si>
</sst>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  <numFmt numFmtId="207" formatCode="0.000000"/>
    <numFmt numFmtId="208" formatCode="0.00000"/>
    <numFmt numFmtId="209" formatCode="0.0000"/>
    <numFmt numFmtId="210" formatCode="[$-419]d\-mmm\-yyyy;@"/>
  </numFmts>
  <fonts count="50"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8"/>
      <color indexed="42"/>
      <name val="Arial Cyr"/>
      <family val="2"/>
    </font>
    <font>
      <b/>
      <sz val="9"/>
      <name val="Arial Cyr"/>
      <family val="2"/>
    </font>
    <font>
      <sz val="7"/>
      <color indexed="42"/>
      <name val="Arial Cyr"/>
      <family val="2"/>
    </font>
    <font>
      <sz val="11"/>
      <color indexed="20"/>
      <name val="Arial Cyr"/>
      <family val="2"/>
    </font>
    <font>
      <b/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8"/>
      <color indexed="9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sz val="12"/>
      <color indexed="8"/>
      <name val="Arial"/>
      <family val="2"/>
    </font>
    <font>
      <sz val="10"/>
      <name val="Palatino Linotype"/>
      <family val="1"/>
    </font>
    <font>
      <sz val="12"/>
      <color indexed="10"/>
      <name val="Arial"/>
      <family val="2"/>
    </font>
    <font>
      <sz val="10"/>
      <name val="Arial"/>
      <family val="2"/>
    </font>
    <font>
      <sz val="14"/>
      <color indexed="8"/>
      <name val="Symbol"/>
      <family val="1"/>
    </font>
    <font>
      <sz val="8"/>
      <color indexed="12"/>
      <name val="Arial Cyr"/>
      <family val="2"/>
    </font>
    <font>
      <b/>
      <sz val="8"/>
      <color indexed="12"/>
      <name val="Arial Cyr"/>
      <family val="2"/>
    </font>
    <font>
      <sz val="10"/>
      <color indexed="30"/>
      <name val="Arial Cyr"/>
      <family val="2"/>
    </font>
    <font>
      <b/>
      <sz val="9"/>
      <color indexed="42"/>
      <name val="Symbol"/>
      <family val="1"/>
    </font>
    <font>
      <b/>
      <sz val="10"/>
      <color indexed="62"/>
      <name val="Arial Cyr"/>
      <family val="2"/>
    </font>
    <font>
      <b/>
      <sz val="9"/>
      <color indexed="62"/>
      <name val="Arial Cyr"/>
      <family val="2"/>
    </font>
    <font>
      <b/>
      <sz val="10"/>
      <color theme="3" tint="0.39998000860214233"/>
      <name val="Arial Cyr"/>
      <family val="2"/>
    </font>
    <font>
      <b/>
      <sz val="9"/>
      <color theme="3" tint="0.39998000860214233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1" fillId="0" borderId="0" xfId="56" applyFont="1" applyAlignment="1">
      <alignment horizontal="centerContinuous"/>
      <protection/>
    </xf>
    <xf numFmtId="0" fontId="22" fillId="0" borderId="0" xfId="56" applyFont="1" applyAlignment="1">
      <alignment horizontal="centerContinuous"/>
      <protection/>
    </xf>
    <xf numFmtId="0" fontId="14" fillId="0" borderId="0" xfId="56" applyAlignment="1">
      <alignment horizontal="centerContinuous"/>
      <protection/>
    </xf>
    <xf numFmtId="0" fontId="0" fillId="0" borderId="0" xfId="0" applyAlignment="1">
      <alignment horizontal="centerContinuous"/>
    </xf>
    <xf numFmtId="0" fontId="14" fillId="0" borderId="0" xfId="56" applyAlignment="1">
      <alignment horizontal="left"/>
      <protection/>
    </xf>
    <xf numFmtId="0" fontId="22" fillId="0" borderId="0" xfId="56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4" fillId="0" borderId="0" xfId="55" applyFont="1">
      <alignment/>
      <protection/>
    </xf>
    <xf numFmtId="0" fontId="25" fillId="0" borderId="0" xfId="55" applyFont="1" applyAlignment="1">
      <alignment horizontal="centerContinuous"/>
      <protection/>
    </xf>
    <xf numFmtId="0" fontId="26" fillId="0" borderId="0" xfId="55" applyFont="1" applyAlignment="1">
      <alignment horizontal="center"/>
      <protection/>
    </xf>
    <xf numFmtId="0" fontId="14" fillId="0" borderId="0" xfId="55" applyFont="1" applyBorder="1" applyAlignment="1">
      <alignment horizontal="centerContinuous"/>
      <protection/>
    </xf>
    <xf numFmtId="0" fontId="14" fillId="0" borderId="10" xfId="56" applyBorder="1">
      <alignment/>
      <protection/>
    </xf>
    <xf numFmtId="0" fontId="22" fillId="0" borderId="11" xfId="56" applyFont="1" applyFill="1" applyBorder="1">
      <alignment/>
      <protection/>
    </xf>
    <xf numFmtId="0" fontId="22" fillId="0" borderId="12" xfId="56" applyFont="1" applyFill="1" applyBorder="1" applyAlignment="1">
      <alignment horizontal="center"/>
      <protection/>
    </xf>
    <xf numFmtId="2" fontId="29" fillId="0" borderId="10" xfId="56" applyNumberFormat="1" applyFont="1" applyBorder="1" applyAlignment="1">
      <alignment horizontal="center"/>
      <protection/>
    </xf>
    <xf numFmtId="0" fontId="14" fillId="0" borderId="0" xfId="56">
      <alignment/>
      <protection/>
    </xf>
    <xf numFmtId="0" fontId="22" fillId="0" borderId="11" xfId="56" applyFont="1" applyBorder="1">
      <alignment/>
      <protection/>
    </xf>
    <xf numFmtId="0" fontId="22" fillId="0" borderId="12" xfId="56" applyFont="1" applyBorder="1" applyAlignment="1">
      <alignment horizontal="center"/>
      <protection/>
    </xf>
    <xf numFmtId="0" fontId="22" fillId="0" borderId="13" xfId="56" applyFont="1" applyBorder="1" applyAlignment="1">
      <alignment horizontal="center"/>
      <protection/>
    </xf>
    <xf numFmtId="0" fontId="22" fillId="0" borderId="0" xfId="56" applyFont="1">
      <alignment/>
      <protection/>
    </xf>
    <xf numFmtId="202" fontId="29" fillId="0" borderId="10" xfId="56" applyNumberFormat="1" applyFont="1" applyBorder="1" applyAlignment="1">
      <alignment horizontal="center"/>
      <protection/>
    </xf>
    <xf numFmtId="0" fontId="27" fillId="18" borderId="0" xfId="55" applyFont="1" applyFill="1" applyAlignment="1">
      <alignment horizontal="center" vertical="center"/>
      <protection/>
    </xf>
    <xf numFmtId="0" fontId="27" fillId="18" borderId="0" xfId="55" applyFont="1" applyFill="1" applyBorder="1" applyAlignment="1">
      <alignment horizontal="centerContinuous" vertical="center"/>
      <protection/>
    </xf>
    <xf numFmtId="0" fontId="28" fillId="18" borderId="0" xfId="55" applyFont="1" applyFill="1" applyAlignment="1">
      <alignment horizontal="center" vertical="center"/>
      <protection/>
    </xf>
    <xf numFmtId="0" fontId="30" fillId="18" borderId="0" xfId="55" applyFont="1" applyFill="1" applyAlignment="1">
      <alignment horizontal="center" vertical="center"/>
      <protection/>
    </xf>
    <xf numFmtId="0" fontId="14" fillId="0" borderId="0" xfId="55" applyFont="1" applyAlignment="1">
      <alignment vertical="center"/>
      <protection/>
    </xf>
    <xf numFmtId="0" fontId="28" fillId="18" borderId="0" xfId="55" applyFont="1" applyFill="1" applyAlignment="1">
      <alignment horizontal="center" vertical="center" wrapText="1"/>
      <protection/>
    </xf>
    <xf numFmtId="1" fontId="29" fillId="0" borderId="10" xfId="56" applyNumberFormat="1" applyFont="1" applyBorder="1" applyAlignment="1">
      <alignment horizontal="center"/>
      <protection/>
    </xf>
    <xf numFmtId="0" fontId="20" fillId="0" borderId="11" xfId="56" applyNumberFormat="1" applyFont="1" applyBorder="1" applyAlignment="1">
      <alignment horizontal="center"/>
      <protection/>
    </xf>
    <xf numFmtId="0" fontId="22" fillId="0" borderId="13" xfId="56" applyFont="1" applyFill="1" applyBorder="1" applyAlignment="1">
      <alignment horizontal="center"/>
      <protection/>
    </xf>
    <xf numFmtId="2" fontId="14" fillId="0" borderId="0" xfId="56" applyNumberFormat="1">
      <alignment/>
      <protection/>
    </xf>
    <xf numFmtId="176" fontId="25" fillId="0" borderId="0" xfId="58" applyNumberFormat="1" applyFont="1">
      <alignment/>
      <protection/>
    </xf>
    <xf numFmtId="176" fontId="31" fillId="0" borderId="0" xfId="58" applyNumberFormat="1" applyFont="1" applyBorder="1">
      <alignment/>
      <protection/>
    </xf>
    <xf numFmtId="176" fontId="32" fillId="0" borderId="0" xfId="58" applyNumberFormat="1" applyFont="1" applyBorder="1">
      <alignment/>
      <protection/>
    </xf>
    <xf numFmtId="0" fontId="33" fillId="0" borderId="0" xfId="58" applyFont="1" applyAlignment="1" quotePrefix="1">
      <alignment horizontal="center"/>
      <protection/>
    </xf>
    <xf numFmtId="0" fontId="0" fillId="0" borderId="0" xfId="59" applyFont="1">
      <alignment/>
      <protection/>
    </xf>
    <xf numFmtId="0" fontId="24" fillId="0" borderId="0" xfId="58" applyFont="1" applyBorder="1">
      <alignment/>
      <protection/>
    </xf>
    <xf numFmtId="0" fontId="33" fillId="0" borderId="0" xfId="58" applyFont="1" applyBorder="1" applyAlignment="1">
      <alignment horizontal="centerContinuous"/>
      <protection/>
    </xf>
    <xf numFmtId="176" fontId="14" fillId="0" borderId="0" xfId="58" applyNumberFormat="1" applyFont="1">
      <alignment/>
      <protection/>
    </xf>
    <xf numFmtId="0" fontId="34" fillId="0" borderId="0" xfId="58" applyFont="1" applyAlignment="1">
      <alignment horizontal="center"/>
      <protection/>
    </xf>
    <xf numFmtId="0" fontId="14" fillId="0" borderId="0" xfId="58" applyFont="1">
      <alignment/>
      <protection/>
    </xf>
    <xf numFmtId="176" fontId="14" fillId="0" borderId="0" xfId="58" applyNumberFormat="1" applyFont="1" applyBorder="1">
      <alignment/>
      <protection/>
    </xf>
    <xf numFmtId="0" fontId="22" fillId="0" borderId="0" xfId="58" applyFont="1" applyBorder="1">
      <alignment/>
      <protection/>
    </xf>
    <xf numFmtId="0" fontId="14" fillId="0" borderId="0" xfId="58" applyFont="1" applyBorder="1">
      <alignment/>
      <protection/>
    </xf>
    <xf numFmtId="0" fontId="25" fillId="0" borderId="0" xfId="58" applyFont="1" applyBorder="1">
      <alignment/>
      <protection/>
    </xf>
    <xf numFmtId="0" fontId="35" fillId="0" borderId="14" xfId="58" applyFont="1" applyBorder="1" applyAlignment="1">
      <alignment horizontal="center"/>
      <protection/>
    </xf>
    <xf numFmtId="0" fontId="36" fillId="0" borderId="15" xfId="58" applyFont="1" applyBorder="1" applyAlignment="1">
      <alignment horizontal="center"/>
      <protection/>
    </xf>
    <xf numFmtId="0" fontId="22" fillId="0" borderId="15" xfId="58" applyFont="1" applyBorder="1" applyAlignment="1">
      <alignment horizontal="center"/>
      <protection/>
    </xf>
    <xf numFmtId="0" fontId="14" fillId="0" borderId="15" xfId="59" applyFont="1" applyBorder="1" applyAlignment="1" applyProtection="1">
      <alignment horizontal="centerContinuous"/>
      <protection locked="0"/>
    </xf>
    <xf numFmtId="177" fontId="14" fillId="0" borderId="15" xfId="58" applyNumberFormat="1" applyFont="1" applyBorder="1" applyAlignment="1" applyProtection="1">
      <alignment horizontal="centerContinuous"/>
      <protection locked="0"/>
    </xf>
    <xf numFmtId="1" fontId="14" fillId="0" borderId="15" xfId="58" applyNumberFormat="1" applyFont="1" applyBorder="1" applyAlignment="1" applyProtection="1">
      <alignment horizontal="centerContinuous"/>
      <protection locked="0"/>
    </xf>
    <xf numFmtId="177" fontId="14" fillId="0" borderId="15" xfId="58" applyNumberFormat="1" applyFont="1" applyBorder="1" applyAlignment="1" applyProtection="1">
      <alignment horizontal="center"/>
      <protection locked="0"/>
    </xf>
    <xf numFmtId="0" fontId="35" fillId="0" borderId="16" xfId="58" applyFont="1" applyBorder="1" applyAlignment="1">
      <alignment horizontal="center"/>
      <protection/>
    </xf>
    <xf numFmtId="49" fontId="22" fillId="0" borderId="17" xfId="57" applyNumberFormat="1" applyFont="1" applyBorder="1" applyAlignment="1" applyProtection="1">
      <alignment horizontal="left"/>
      <protection locked="0"/>
    </xf>
    <xf numFmtId="0" fontId="36" fillId="0" borderId="0" xfId="57" applyFont="1" applyBorder="1" applyAlignment="1">
      <alignment horizontal="center"/>
      <protection/>
    </xf>
    <xf numFmtId="0" fontId="14" fillId="0" borderId="0" xfId="57" applyFont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37" fillId="0" borderId="0" xfId="59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left"/>
      <protection locked="0"/>
    </xf>
    <xf numFmtId="177" fontId="38" fillId="0" borderId="0" xfId="57" applyNumberFormat="1" applyFont="1" applyBorder="1" applyAlignment="1" applyProtection="1">
      <alignment horizontal="center"/>
      <protection locked="0"/>
    </xf>
    <xf numFmtId="0" fontId="34" fillId="0" borderId="0" xfId="57" applyFont="1" applyAlignment="1">
      <alignment horizontal="center"/>
      <protection/>
    </xf>
    <xf numFmtId="0" fontId="22" fillId="0" borderId="17" xfId="57" applyNumberFormat="1" applyFont="1" applyBorder="1" applyAlignment="1" applyProtection="1">
      <alignment horizontal="left"/>
      <protection locked="0"/>
    </xf>
    <xf numFmtId="0" fontId="14" fillId="0" borderId="0" xfId="57" applyNumberFormat="1" applyFont="1" applyBorder="1" applyAlignment="1" applyProtection="1">
      <alignment horizontal="left"/>
      <protection locked="0"/>
    </xf>
    <xf numFmtId="0" fontId="14" fillId="0" borderId="0" xfId="57" applyFont="1">
      <alignment/>
      <protection/>
    </xf>
    <xf numFmtId="0" fontId="35" fillId="0" borderId="17" xfId="57" applyFont="1" applyBorder="1" applyAlignment="1">
      <alignment horizontal="center"/>
      <protection/>
    </xf>
    <xf numFmtId="0" fontId="39" fillId="0" borderId="0" xfId="59" applyFont="1" applyBorder="1" applyAlignment="1" applyProtection="1">
      <alignment horizontal="right"/>
      <protection locked="0"/>
    </xf>
    <xf numFmtId="1" fontId="40" fillId="0" borderId="0" xfId="57" applyNumberFormat="1" applyFont="1" applyBorder="1" applyAlignment="1" applyProtection="1">
      <alignment horizontal="center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35" fillId="0" borderId="18" xfId="57" applyFont="1" applyBorder="1" applyAlignment="1">
      <alignment horizontal="center"/>
      <protection/>
    </xf>
    <xf numFmtId="0" fontId="37" fillId="0" borderId="17" xfId="59" applyFont="1" applyBorder="1" applyAlignment="1" applyProtection="1">
      <alignment horizontal="right"/>
      <protection locked="0"/>
    </xf>
    <xf numFmtId="0" fontId="14" fillId="0" borderId="0" xfId="57" applyFont="1" applyBorder="1">
      <alignment/>
      <protection/>
    </xf>
    <xf numFmtId="1" fontId="14" fillId="0" borderId="0" xfId="57" applyNumberFormat="1" applyFont="1" applyBorder="1" applyAlignment="1" applyProtection="1">
      <alignment horizontal="center"/>
      <protection locked="0"/>
    </xf>
    <xf numFmtId="0" fontId="39" fillId="0" borderId="17" xfId="59" applyFont="1" applyBorder="1" applyAlignment="1" applyProtection="1">
      <alignment horizontal="right"/>
      <protection locked="0"/>
    </xf>
    <xf numFmtId="0" fontId="14" fillId="0" borderId="0" xfId="57" applyFont="1" applyBorder="1" applyAlignment="1">
      <alignment horizontal="left"/>
      <protection/>
    </xf>
    <xf numFmtId="0" fontId="41" fillId="0" borderId="17" xfId="59" applyFont="1" applyBorder="1" applyAlignment="1" applyProtection="1">
      <alignment horizontal="right"/>
      <protection locked="0"/>
    </xf>
    <xf numFmtId="49" fontId="14" fillId="0" borderId="0" xfId="57" applyNumberFormat="1" applyFont="1" applyBorder="1" applyAlignment="1" applyProtection="1">
      <alignment horizontal="right"/>
      <protection locked="0"/>
    </xf>
    <xf numFmtId="0" fontId="14" fillId="0" borderId="17" xfId="57" applyFont="1" applyBorder="1">
      <alignment/>
      <protection/>
    </xf>
    <xf numFmtId="0" fontId="14" fillId="0" borderId="18" xfId="57" applyFont="1" applyBorder="1">
      <alignment/>
      <protection/>
    </xf>
    <xf numFmtId="0" fontId="34" fillId="0" borderId="0" xfId="57" applyFont="1">
      <alignment/>
      <protection/>
    </xf>
    <xf numFmtId="0" fontId="35" fillId="0" borderId="17" xfId="58" applyFont="1" applyBorder="1" applyAlignment="1">
      <alignment horizontal="center"/>
      <protection/>
    </xf>
    <xf numFmtId="0" fontId="36" fillId="0" borderId="0" xfId="58" applyFont="1" applyBorder="1" applyAlignment="1">
      <alignment horizontal="center"/>
      <protection/>
    </xf>
    <xf numFmtId="0" fontId="22" fillId="0" borderId="0" xfId="58" applyFont="1" applyBorder="1" applyAlignment="1">
      <alignment horizontal="center"/>
      <protection/>
    </xf>
    <xf numFmtId="0" fontId="14" fillId="0" borderId="0" xfId="59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Continuous"/>
      <protection locked="0"/>
    </xf>
    <xf numFmtId="1" fontId="14" fillId="0" borderId="0" xfId="58" applyNumberFormat="1" applyFont="1" applyBorder="1" applyAlignment="1" applyProtection="1">
      <alignment horizontal="centerContinuous"/>
      <protection locked="0"/>
    </xf>
    <xf numFmtId="177" fontId="14" fillId="0" borderId="0" xfId="58" applyNumberFormat="1" applyFont="1" applyBorder="1" applyAlignment="1" applyProtection="1">
      <alignment horizontal="center"/>
      <protection locked="0"/>
    </xf>
    <xf numFmtId="0" fontId="35" fillId="0" borderId="18" xfId="58" applyFont="1" applyBorder="1" applyAlignment="1">
      <alignment horizontal="center"/>
      <protection/>
    </xf>
    <xf numFmtId="0" fontId="34" fillId="0" borderId="0" xfId="58" applyFont="1">
      <alignment/>
      <protection/>
    </xf>
    <xf numFmtId="176" fontId="42" fillId="19" borderId="19" xfId="58" applyNumberFormat="1" applyFont="1" applyFill="1" applyBorder="1" applyAlignment="1">
      <alignment horizontal="center"/>
      <protection/>
    </xf>
    <xf numFmtId="0" fontId="43" fillId="19" borderId="19" xfId="58" applyFont="1" applyFill="1" applyBorder="1" applyAlignment="1">
      <alignment horizontal="center"/>
      <protection/>
    </xf>
    <xf numFmtId="0" fontId="42" fillId="19" borderId="19" xfId="58" applyFont="1" applyFill="1" applyBorder="1" applyAlignment="1">
      <alignment horizontal="center"/>
      <protection/>
    </xf>
    <xf numFmtId="0" fontId="42" fillId="19" borderId="20" xfId="58" applyFont="1" applyFill="1" applyBorder="1" applyAlignment="1">
      <alignment horizontal="centerContinuous"/>
      <protection/>
    </xf>
    <xf numFmtId="176" fontId="42" fillId="19" borderId="21" xfId="58" applyNumberFormat="1" applyFont="1" applyFill="1" applyBorder="1" applyAlignment="1">
      <alignment horizontal="center"/>
      <protection/>
    </xf>
    <xf numFmtId="0" fontId="43" fillId="19" borderId="21" xfId="58" applyFont="1" applyFill="1" applyBorder="1" applyAlignment="1">
      <alignment horizontal="center"/>
      <protection/>
    </xf>
    <xf numFmtId="0" fontId="42" fillId="19" borderId="21" xfId="58" applyFont="1" applyFill="1" applyBorder="1" applyAlignment="1">
      <alignment horizontal="center"/>
      <protection/>
    </xf>
    <xf numFmtId="0" fontId="42" fillId="19" borderId="20" xfId="58" applyFont="1" applyFill="1" applyBorder="1" applyAlignment="1">
      <alignment horizontal="center"/>
      <protection/>
    </xf>
    <xf numFmtId="176" fontId="25" fillId="0" borderId="20" xfId="58" applyNumberFormat="1" applyFont="1" applyBorder="1" applyAlignment="1">
      <alignment horizontal="center"/>
      <protection/>
    </xf>
    <xf numFmtId="176" fontId="44" fillId="0" borderId="20" xfId="58" applyNumberFormat="1" applyFont="1" applyBorder="1" applyAlignment="1">
      <alignment horizontal="center"/>
      <protection/>
    </xf>
    <xf numFmtId="0" fontId="22" fillId="0" borderId="20" xfId="58" applyFont="1" applyBorder="1" applyAlignment="1">
      <alignment horizontal="center"/>
      <protection/>
    </xf>
    <xf numFmtId="0" fontId="14" fillId="0" borderId="20" xfId="54" applyFont="1" applyBorder="1" applyAlignment="1">
      <alignment horizontal="center" vertical="center"/>
      <protection/>
    </xf>
    <xf numFmtId="176" fontId="44" fillId="0" borderId="20" xfId="58" applyNumberFormat="1" applyFont="1" applyFill="1" applyBorder="1" applyAlignment="1">
      <alignment horizontal="center"/>
      <protection/>
    </xf>
    <xf numFmtId="176" fontId="25" fillId="0" borderId="20" xfId="58" applyNumberFormat="1" applyFont="1" applyFill="1" applyBorder="1" applyAlignment="1">
      <alignment horizontal="center"/>
      <protection/>
    </xf>
    <xf numFmtId="0" fontId="34" fillId="0" borderId="0" xfId="58" applyFont="1" applyFill="1" applyAlignment="1">
      <alignment horizontal="center"/>
      <protection/>
    </xf>
    <xf numFmtId="0" fontId="22" fillId="0" borderId="0" xfId="58" applyFont="1">
      <alignment/>
      <protection/>
    </xf>
    <xf numFmtId="177" fontId="14" fillId="0" borderId="0" xfId="57" applyNumberFormat="1" applyFont="1" applyBorder="1" applyAlignment="1" applyProtection="1">
      <alignment horizontal="left"/>
      <protection locked="0"/>
    </xf>
    <xf numFmtId="177" fontId="14" fillId="0" borderId="0" xfId="57" applyNumberFormat="1" applyFont="1" applyBorder="1" applyAlignment="1" applyProtection="1">
      <alignment horizontal="center"/>
      <protection locked="0"/>
    </xf>
    <xf numFmtId="0" fontId="14" fillId="0" borderId="0" xfId="57" applyFont="1" applyBorder="1" applyAlignment="1">
      <alignment horizontal="left"/>
      <protection/>
    </xf>
    <xf numFmtId="201" fontId="24" fillId="0" borderId="0" xfId="53" applyNumberFormat="1" applyFont="1" applyAlignment="1">
      <alignment horizontal="centerContinuous"/>
      <protection/>
    </xf>
    <xf numFmtId="0" fontId="14" fillId="0" borderId="19" xfId="55" applyFont="1" applyBorder="1" applyAlignment="1">
      <alignment horizontal="center"/>
      <protection/>
    </xf>
    <xf numFmtId="0" fontId="14" fillId="0" borderId="0" xfId="55" applyFont="1" applyAlignment="1">
      <alignment horizontal="center"/>
      <protection/>
    </xf>
    <xf numFmtId="0" fontId="14" fillId="0" borderId="21" xfId="55" applyFont="1" applyBorder="1" applyAlignment="1">
      <alignment horizontal="center"/>
      <protection/>
    </xf>
    <xf numFmtId="0" fontId="27" fillId="18" borderId="0" xfId="55" applyFont="1" applyFill="1" applyAlignment="1">
      <alignment horizontal="center"/>
      <protection/>
    </xf>
    <xf numFmtId="0" fontId="27" fillId="18" borderId="0" xfId="55" applyFont="1" applyFill="1" applyBorder="1" applyAlignment="1">
      <alignment horizontal="centerContinuous"/>
      <protection/>
    </xf>
    <xf numFmtId="0" fontId="28" fillId="18" borderId="0" xfId="55" applyFont="1" applyFill="1" applyAlignment="1">
      <alignment horizontal="center"/>
      <protection/>
    </xf>
    <xf numFmtId="4" fontId="45" fillId="18" borderId="0" xfId="55" applyNumberFormat="1" applyFont="1" applyFill="1" applyAlignment="1">
      <alignment horizontal="center"/>
      <protection/>
    </xf>
    <xf numFmtId="0" fontId="30" fillId="18" borderId="0" xfId="55" applyFont="1" applyFill="1" applyAlignment="1">
      <alignment horizontal="center"/>
      <protection/>
    </xf>
    <xf numFmtId="2" fontId="0" fillId="0" borderId="10" xfId="56" applyNumberFormat="1" applyFont="1" applyBorder="1" applyAlignment="1">
      <alignment horizontal="center"/>
      <protection/>
    </xf>
    <xf numFmtId="10" fontId="0" fillId="0" borderId="10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4" fillId="0" borderId="0" xfId="56" applyAlignment="1">
      <alignment horizontal="center"/>
      <protection/>
    </xf>
    <xf numFmtId="0" fontId="22" fillId="0" borderId="0" xfId="56" applyFont="1" applyAlignment="1">
      <alignment horizontal="center"/>
      <protection/>
    </xf>
    <xf numFmtId="0" fontId="14" fillId="0" borderId="0" xfId="55" applyFont="1" applyBorder="1" applyAlignment="1">
      <alignment horizontal="center"/>
      <protection/>
    </xf>
    <xf numFmtId="0" fontId="22" fillId="0" borderId="11" xfId="56" applyFont="1" applyBorder="1" applyAlignment="1">
      <alignment horizontal="center"/>
      <protection/>
    </xf>
    <xf numFmtId="0" fontId="22" fillId="0" borderId="11" xfId="56" applyFont="1" applyFill="1" applyBorder="1" applyAlignment="1">
      <alignment horizontal="center"/>
      <protection/>
    </xf>
    <xf numFmtId="0" fontId="27" fillId="18" borderId="0" xfId="55" applyFont="1" applyFill="1" applyAlignment="1">
      <alignment horizontal="center" vertical="center" wrapText="1"/>
      <protection/>
    </xf>
    <xf numFmtId="0" fontId="48" fillId="0" borderId="0" xfId="56" applyFont="1" applyAlignment="1">
      <alignment horizontal="right"/>
      <protection/>
    </xf>
    <xf numFmtId="0" fontId="48" fillId="0" borderId="0" xfId="56" applyFont="1" applyAlignment="1">
      <alignment horizontal="centerContinuous"/>
      <protection/>
    </xf>
    <xf numFmtId="0" fontId="49" fillId="0" borderId="0" xfId="0" applyFont="1" applyAlignment="1">
      <alignment horizontal="left"/>
    </xf>
    <xf numFmtId="1" fontId="14" fillId="0" borderId="0" xfId="57" applyNumberFormat="1" applyFont="1" applyBorder="1" applyAlignment="1">
      <alignment horizontal="center"/>
      <protection/>
    </xf>
    <xf numFmtId="1" fontId="14" fillId="0" borderId="22" xfId="57" applyNumberFormat="1" applyFont="1" applyBorder="1" applyAlignment="1">
      <alignment horizontal="center"/>
      <protection/>
    </xf>
    <xf numFmtId="1" fontId="14" fillId="0" borderId="0" xfId="57" applyNumberFormat="1" applyFont="1" applyBorder="1" applyAlignment="1" applyProtection="1">
      <alignment horizontal="right"/>
      <protection locked="0"/>
    </xf>
    <xf numFmtId="1" fontId="14" fillId="0" borderId="22" xfId="57" applyNumberFormat="1" applyFont="1" applyBorder="1" applyAlignment="1">
      <alignment horizontal="left"/>
      <protection/>
    </xf>
    <xf numFmtId="0" fontId="14" fillId="0" borderId="10" xfId="56" applyBorder="1" applyAlignment="1">
      <alignment horizontal="right"/>
      <protection/>
    </xf>
    <xf numFmtId="210" fontId="14" fillId="0" borderId="0" xfId="57" applyNumberFormat="1" applyFont="1" applyBorder="1" applyAlignment="1" applyProtection="1">
      <alignment horizontal="center"/>
      <protection locked="0"/>
    </xf>
    <xf numFmtId="210" fontId="14" fillId="0" borderId="18" xfId="57" applyNumberFormat="1" applyFont="1" applyBorder="1" applyAlignment="1" applyProtection="1">
      <alignment horizontal="center"/>
      <protection locked="0"/>
    </xf>
    <xf numFmtId="0" fontId="14" fillId="0" borderId="23" xfId="56" applyBorder="1" applyAlignment="1">
      <alignment horizontal="center"/>
      <protection/>
    </xf>
    <xf numFmtId="0" fontId="14" fillId="0" borderId="24" xfId="56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 2" xfId="53"/>
    <cellStyle name="Обычный_pairs_batler_01_тур" xfId="54"/>
    <cellStyle name="Обычный_Result_4 (2)_03_03_17_3" xfId="55"/>
    <cellStyle name="Обычный_Книга3" xfId="56"/>
    <cellStyle name="Обычный_Парный турнир_Протоколы_Протоколы" xfId="57"/>
    <cellStyle name="Обычный_Парный турнир_Протоколы_Протоколы_03_03_17" xfId="58"/>
    <cellStyle name="Обычный_Протоколы_Протоколы_Протоколы_25-FEB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Матч" xfId="67"/>
    <cellStyle name="Тысячи_Матч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3.00390625" style="16" bestFit="1" customWidth="1"/>
    <col min="2" max="2" width="4.25390625" style="122" bestFit="1" customWidth="1"/>
    <col min="3" max="3" width="23.00390625" style="20" customWidth="1"/>
    <col min="4" max="4" width="6.75390625" style="16" customWidth="1"/>
    <col min="5" max="11" width="7.75390625" style="16" customWidth="1"/>
    <col min="12" max="12" width="9.125" style="16" customWidth="1"/>
    <col min="13" max="13" width="7.00390625" style="16" bestFit="1" customWidth="1"/>
    <col min="14" max="14" width="8.375" style="16" customWidth="1"/>
    <col min="15" max="16384" width="10.00390625" style="16" customWidth="1"/>
  </cols>
  <sheetData>
    <row r="1" spans="1:14" s="5" customFormat="1" ht="12.75">
      <c r="A1" s="1" t="s">
        <v>134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s="5" customFormat="1" ht="12.75">
      <c r="A2" s="1" t="s">
        <v>133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5" s="8" customFormat="1" ht="12.75">
      <c r="A3" s="7"/>
      <c r="B3" s="111"/>
      <c r="C3" s="127" t="s">
        <v>131</v>
      </c>
      <c r="D3" s="128">
        <v>7</v>
      </c>
      <c r="E3" s="129" t="str">
        <f>IF(D3=1,"тура","туров")</f>
        <v>туров</v>
      </c>
    </row>
    <row r="4" spans="1:13" s="8" customFormat="1" ht="10.5" customHeight="1">
      <c r="A4" s="11"/>
      <c r="B4" s="123"/>
      <c r="C4" s="11"/>
      <c r="D4" s="10"/>
      <c r="M4" s="111">
        <v>14</v>
      </c>
    </row>
    <row r="5" spans="1:14" s="26" customFormat="1" ht="23.25" customHeight="1">
      <c r="A5" s="22" t="s">
        <v>0</v>
      </c>
      <c r="B5" s="126" t="s">
        <v>132</v>
      </c>
      <c r="C5" s="23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127</v>
      </c>
      <c r="I5" s="24" t="s">
        <v>128</v>
      </c>
      <c r="J5" s="24" t="s">
        <v>129</v>
      </c>
      <c r="K5" s="24" t="s">
        <v>130</v>
      </c>
      <c r="L5" s="24" t="s">
        <v>7</v>
      </c>
      <c r="M5" s="27" t="s">
        <v>9</v>
      </c>
      <c r="N5" s="25" t="s">
        <v>8</v>
      </c>
    </row>
    <row r="6" spans="1:14" ht="12.75">
      <c r="A6" s="137">
        <f>IF(B6="","",IF(N6=N5,"=",ROW()-5))</f>
        <v>1</v>
      </c>
      <c r="B6" s="124">
        <v>5</v>
      </c>
      <c r="C6" s="18" t="s">
        <v>355</v>
      </c>
      <c r="D6" s="29">
        <v>0</v>
      </c>
      <c r="E6" s="15">
        <f>IF(ISERROR(MATCH($C6,тур1!$D:$D,0)),IF(ISERROR(MATCH($C6,тур1!$C:$C,0)),"---",SUMIF(тур1!$C:$C,$C6,тур1!$F:$F)),SUMIF(тур1!$D:$D,$C6,тур1!$F:$F))</f>
        <v>45</v>
      </c>
      <c r="F6" s="15">
        <f>IF(OR($D$3&lt;2,ISERROR(MATCH($C6,тур2!$D:$D,0))),IF(OR($D$3&lt;2,ISERROR(MATCH($C6,тур2!$C:$C,0))),"---",SUMIF(тур2!$C:$C,$C6,тур2!$F:$F)),SUMIF(тур2!$D:$D,$C6,тур2!$F:$F))</f>
        <v>28</v>
      </c>
      <c r="G6" s="15">
        <f>IF(OR($D$3&lt;3,ISERROR(MATCH($C6,тур3!$D:$D,0))),IF(OR($D$3&lt;3,ISERROR(MATCH($C6,тур3!$C:$C,0))),"---",SUMIF(тур3!$C:$C,$C6,тур3!$F:$F)),SUMIF(тур3!$D:$D,$C6,тур3!$F:$F))</f>
        <v>24</v>
      </c>
      <c r="H6" s="15">
        <f>IF(OR($D$3&lt;4,ISERROR(MATCH($C6,тур4!$D:$D,0))),IF(OR($D$3&lt;4,ISERROR(MATCH($C6,тур4!$C:$C,0))),"---",SUMIF(тур4!$C:$C,$C6,тур4!$F:$F)),SUMIF(тур4!$D:$D,$C6,тур4!$F:$F))</f>
        <v>14</v>
      </c>
      <c r="I6" s="15">
        <f>IF(OR($D$3&lt;5,ISERROR(MATCH($C6,тур5!$D:$D,0))),IF(OR($D$3&lt;5,ISERROR(MATCH($C6,тур5!$C:$C,0))),"---",SUMIF(тур5!$C:$C,$C6,тур5!$F:$F)),SUMIF(тур5!$D:$D,$C6,тур5!$F:$F))</f>
        <v>12</v>
      </c>
      <c r="J6" s="15">
        <f>IF(OR($D$3&lt;6,ISERROR(MATCH($C6,тур6!$D:$D,0))),IF(OR($D$3&lt;6,ISERROR(MATCH($C6,тур6!$C:$C,0))),"---",SUMIF(тур6!$C:$C,$C6,тур6!$F:$F)),SUMIF(тур6!$D:$D,$C6,тур6!$F:$F))</f>
        <v>-2</v>
      </c>
      <c r="K6" s="15">
        <f>IF(OR($D$3&lt;7,ISERROR(MATCH($C6,тур7!$D:$D,0))),IF(OR($D$3&lt;7,ISERROR(MATCH($C6,тур7!$C:$C,0))),"---",SUMIF(тур7!$C:$C,$C6,тур7!$F:$F)),SUMIF(тур7!$D:$D,$C6,тур7!$F:$F))</f>
        <v>13</v>
      </c>
      <c r="L6" s="15">
        <f aca="true" t="shared" si="0" ref="L6:L39">SUM(E6:K6)</f>
        <v>134</v>
      </c>
      <c r="M6" s="28">
        <f aca="true" t="shared" si="1" ref="M6:M39">(7-COUNTIF(E6:K6,"---"))*M$4</f>
        <v>98</v>
      </c>
      <c r="N6" s="21">
        <f aca="true" t="shared" si="2" ref="N6:N39">L6/M6</f>
        <v>1.3673469387755102</v>
      </c>
    </row>
    <row r="7" spans="1:14" ht="12.75">
      <c r="A7" s="138" t="str">
        <f aca="true" t="shared" si="3" ref="A6:A39">IF(B7="","",IF(N7=N6,"=",ROW()-5))</f>
        <v>=</v>
      </c>
      <c r="B7" s="124">
        <v>2</v>
      </c>
      <c r="C7" s="18" t="s">
        <v>354</v>
      </c>
      <c r="D7" s="29">
        <v>1.5</v>
      </c>
      <c r="E7" s="15">
        <f>IF(ISERROR(MATCH($C7,тур1!$D:$D,0)),IF(ISERROR(MATCH($C7,тур1!$C:$C,0)),"---",SUMIF(тур1!$C:$C,$C7,тур1!$F:$F)),SUMIF(тур1!$D:$D,$C7,тур1!$F:$F))</f>
        <v>45</v>
      </c>
      <c r="F7" s="15">
        <f>IF(OR($D$3&lt;2,ISERROR(MATCH($C7,тур2!$D:$D,0))),IF(OR($D$3&lt;2,ISERROR(MATCH($C7,тур2!$C:$C,0))),"---",SUMIF(тур2!$C:$C,$C7,тур2!$F:$F)),SUMIF(тур2!$D:$D,$C7,тур2!$F:$F))</f>
        <v>28</v>
      </c>
      <c r="G7" s="15">
        <f>IF(OR($D$3&lt;3,ISERROR(MATCH($C7,тур3!$D:$D,0))),IF(OR($D$3&lt;3,ISERROR(MATCH($C7,тур3!$C:$C,0))),"---",SUMIF(тур3!$C:$C,$C7,тур3!$F:$F)),SUMIF(тур3!$D:$D,$C7,тур3!$F:$F))</f>
        <v>24</v>
      </c>
      <c r="H7" s="15">
        <f>IF(OR($D$3&lt;4,ISERROR(MATCH($C7,тур4!$D:$D,0))),IF(OR($D$3&lt;4,ISERROR(MATCH($C7,тур4!$C:$C,0))),"---",SUMIF(тур4!$C:$C,$C7,тур4!$F:$F)),SUMIF(тур4!$D:$D,$C7,тур4!$F:$F))</f>
        <v>14</v>
      </c>
      <c r="I7" s="15">
        <f>IF(OR($D$3&lt;5,ISERROR(MATCH($C7,тур5!$D:$D,0))),IF(OR($D$3&lt;5,ISERROR(MATCH($C7,тур5!$C:$C,0))),"---",SUMIF(тур5!$C:$C,$C7,тур5!$F:$F)),SUMIF(тур5!$D:$D,$C7,тур5!$F:$F))</f>
        <v>12</v>
      </c>
      <c r="J7" s="15">
        <f>IF(OR($D$3&lt;6,ISERROR(MATCH($C7,тур6!$D:$D,0))),IF(OR($D$3&lt;6,ISERROR(MATCH($C7,тур6!$C:$C,0))),"---",SUMIF(тур6!$C:$C,$C7,тур6!$F:$F)),SUMIF(тур6!$D:$D,$C7,тур6!$F:$F))</f>
        <v>-2</v>
      </c>
      <c r="K7" s="15">
        <f>IF(OR($D$3&lt;7,ISERROR(MATCH($C7,тур7!$D:$D,0))),IF(OR($D$3&lt;7,ISERROR(MATCH($C7,тур7!$C:$C,0))),"---",SUMIF(тур7!$C:$C,$C7,тур7!$F:$F)),SUMIF(тур7!$D:$D,$C7,тур7!$F:$F))</f>
        <v>13</v>
      </c>
      <c r="L7" s="15">
        <f t="shared" si="0"/>
        <v>134</v>
      </c>
      <c r="M7" s="28">
        <f t="shared" si="1"/>
        <v>98</v>
      </c>
      <c r="N7" s="21">
        <f t="shared" si="2"/>
        <v>1.3673469387755102</v>
      </c>
    </row>
    <row r="8" spans="1:14" ht="12.75">
      <c r="A8" s="138">
        <f t="shared" si="3"/>
        <v>3</v>
      </c>
      <c r="B8" s="125">
        <v>8</v>
      </c>
      <c r="C8" s="18" t="s">
        <v>384</v>
      </c>
      <c r="D8" s="29">
        <v>3.5</v>
      </c>
      <c r="E8" s="15" t="str">
        <f>IF(ISERROR(MATCH($C8,тур1!$D:$D,0)),IF(ISERROR(MATCH($C8,тур1!$C:$C,0)),"---",SUMIF(тур1!$C:$C,$C8,тур1!$F:$F)),SUMIF(тур1!$D:$D,$C8,тур1!$F:$F))</f>
        <v>---</v>
      </c>
      <c r="F8" s="15">
        <f>IF(OR($D$3&lt;2,ISERROR(MATCH($C8,тур2!$D:$D,0))),IF(OR($D$3&lt;2,ISERROR(MATCH($C8,тур2!$C:$C,0))),"---",SUMIF(тур2!$C:$C,$C8,тур2!$F:$F)),SUMIF(тур2!$D:$D,$C8,тур2!$F:$F))</f>
        <v>58</v>
      </c>
      <c r="G8" s="15">
        <f>IF(OR($D$3&lt;3,ISERROR(MATCH($C8,тур3!$D:$D,0))),IF(OR($D$3&lt;3,ISERROR(MATCH($C8,тур3!$C:$C,0))),"---",SUMIF(тур3!$C:$C,$C8,тур3!$F:$F)),SUMIF(тур3!$D:$D,$C8,тур3!$F:$F))</f>
        <v>10</v>
      </c>
      <c r="H8" s="15">
        <f>IF(OR($D$3&lt;4,ISERROR(MATCH($C8,тур4!$D:$D,0))),IF(OR($D$3&lt;4,ISERROR(MATCH($C8,тур4!$C:$C,0))),"---",SUMIF(тур4!$C:$C,$C8,тур4!$F:$F)),SUMIF(тур4!$D:$D,$C8,тур4!$F:$F))</f>
        <v>11</v>
      </c>
      <c r="I8" s="15" t="str">
        <f>IF(OR($D$3&lt;5,ISERROR(MATCH($C8,тур5!$D:$D,0))),IF(OR($D$3&lt;5,ISERROR(MATCH($C8,тур5!$C:$C,0))),"---",SUMIF(тур5!$C:$C,$C8,тур5!$F:$F)),SUMIF(тур5!$D:$D,$C8,тур5!$F:$F))</f>
        <v>---</v>
      </c>
      <c r="J8" s="15">
        <f>IF(OR($D$3&lt;6,ISERROR(MATCH($C8,тур6!$D:$D,0))),IF(OR($D$3&lt;6,ISERROR(MATCH($C8,тур6!$C:$C,0))),"---",SUMIF(тур6!$C:$C,$C8,тур6!$F:$F)),SUMIF(тур6!$D:$D,$C8,тур6!$F:$F))</f>
        <v>10</v>
      </c>
      <c r="K8" s="15">
        <f>IF(OR($D$3&lt;7,ISERROR(MATCH($C8,тур7!$D:$D,0))),IF(OR($D$3&lt;7,ISERROR(MATCH($C8,тур7!$C:$C,0))),"---",SUMIF(тур7!$C:$C,$C8,тур7!$F:$F)),SUMIF(тур7!$D:$D,$C8,тур7!$F:$F))</f>
        <v>-13</v>
      </c>
      <c r="L8" s="15">
        <f t="shared" si="0"/>
        <v>76</v>
      </c>
      <c r="M8" s="28">
        <f t="shared" si="1"/>
        <v>70</v>
      </c>
      <c r="N8" s="21">
        <f t="shared" si="2"/>
        <v>1.0857142857142856</v>
      </c>
    </row>
    <row r="9" spans="1:14" ht="12.75">
      <c r="A9" s="138">
        <f t="shared" si="3"/>
        <v>4</v>
      </c>
      <c r="B9" s="124">
        <v>6</v>
      </c>
      <c r="C9" s="18" t="s">
        <v>374</v>
      </c>
      <c r="D9" s="29">
        <v>-1.25</v>
      </c>
      <c r="E9" s="15">
        <f>IF(ISERROR(MATCH($C9,тур1!$D:$D,0)),IF(ISERROR(MATCH($C9,тур1!$C:$C,0)),"---",SUMIF(тур1!$C:$C,$C9,тур1!$F:$F)),SUMIF(тур1!$D:$D,$C9,тур1!$F:$F))</f>
        <v>-10</v>
      </c>
      <c r="F9" s="15">
        <f>IF(OR($D$3&lt;2,ISERROR(MATCH($C9,тур2!$D:$D,0))),IF(OR($D$3&lt;2,ISERROR(MATCH($C9,тур2!$C:$C,0))),"---",SUMIF(тур2!$C:$C,$C9,тур2!$F:$F)),SUMIF(тур2!$D:$D,$C9,тур2!$F:$F))</f>
        <v>58</v>
      </c>
      <c r="G9" s="15">
        <f>IF(OR($D$3&lt;3,ISERROR(MATCH($C9,тур3!$D:$D,0))),IF(OR($D$3&lt;3,ISERROR(MATCH($C9,тур3!$C:$C,0))),"---",SUMIF(тур3!$C:$C,$C9,тур3!$F:$F)),SUMIF(тур3!$D:$D,$C9,тур3!$F:$F))</f>
        <v>2</v>
      </c>
      <c r="H9" s="15">
        <f>IF(OR($D$3&lt;4,ISERROR(MATCH($C9,тур4!$D:$D,0))),IF(OR($D$3&lt;4,ISERROR(MATCH($C9,тур4!$C:$C,0))),"---",SUMIF(тур4!$C:$C,$C9,тур4!$F:$F)),SUMIF(тур4!$D:$D,$C9,тур4!$F:$F))</f>
        <v>28</v>
      </c>
      <c r="I9" s="15">
        <f>IF(OR($D$3&lt;5,ISERROR(MATCH($C9,тур5!$D:$D,0))),IF(OR($D$3&lt;5,ISERROR(MATCH($C9,тур5!$C:$C,0))),"---",SUMIF(тур5!$C:$C,$C9,тур5!$F:$F)),SUMIF(тур5!$D:$D,$C9,тур5!$F:$F))</f>
        <v>14</v>
      </c>
      <c r="J9" s="15">
        <f>IF(OR($D$3&lt;6,ISERROR(MATCH($C9,тур6!$D:$D,0))),IF(OR($D$3&lt;6,ISERROR(MATCH($C9,тур6!$C:$C,0))),"---",SUMIF(тур6!$C:$C,$C9,тур6!$F:$F)),SUMIF(тур6!$D:$D,$C9,тур6!$F:$F))</f>
        <v>10</v>
      </c>
      <c r="K9" s="15">
        <f>IF(OR($D$3&lt;7,ISERROR(MATCH($C9,тур7!$D:$D,0))),IF(OR($D$3&lt;7,ISERROR(MATCH($C9,тур7!$C:$C,0))),"---",SUMIF(тур7!$C:$C,$C9,тур7!$F:$F)),SUMIF(тур7!$D:$D,$C9,тур7!$F:$F))</f>
        <v>-13</v>
      </c>
      <c r="L9" s="15">
        <f t="shared" si="0"/>
        <v>89</v>
      </c>
      <c r="M9" s="28">
        <f t="shared" si="1"/>
        <v>98</v>
      </c>
      <c r="N9" s="21">
        <f t="shared" si="2"/>
        <v>0.9081632653061225</v>
      </c>
    </row>
    <row r="10" spans="1:14" ht="12.75">
      <c r="A10" s="138">
        <f t="shared" si="3"/>
        <v>5</v>
      </c>
      <c r="B10" s="125">
        <v>2</v>
      </c>
      <c r="C10" s="18" t="s">
        <v>358</v>
      </c>
      <c r="D10" s="29">
        <v>1.5</v>
      </c>
      <c r="E10" s="15">
        <f>IF(ISERROR(MATCH($C10,тур1!$D:$D,0)),IF(ISERROR(MATCH($C10,тур1!$C:$C,0)),"---",SUMIF(тур1!$C:$C,$C10,тур1!$F:$F)),SUMIF(тур1!$D:$D,$C10,тур1!$F:$F))</f>
        <v>14</v>
      </c>
      <c r="F10" s="15">
        <f>IF(OR($D$3&lt;2,ISERROR(MATCH($C10,тур2!$D:$D,0))),IF(OR($D$3&lt;2,ISERROR(MATCH($C10,тур2!$C:$C,0))),"---",SUMIF(тур2!$C:$C,$C10,тур2!$F:$F)),SUMIF(тур2!$D:$D,$C10,тур2!$F:$F))</f>
        <v>5</v>
      </c>
      <c r="G10" s="15">
        <f>IF(OR($D$3&lt;3,ISERROR(MATCH($C10,тур3!$D:$D,0))),IF(OR($D$3&lt;3,ISERROR(MATCH($C10,тур3!$C:$C,0))),"---",SUMIF(тур3!$C:$C,$C10,тур3!$F:$F)),SUMIF(тур3!$D:$D,$C10,тур3!$F:$F))</f>
        <v>6</v>
      </c>
      <c r="H10" s="15">
        <f>IF(OR($D$3&lt;4,ISERROR(MATCH($C10,тур4!$D:$D,0))),IF(OR($D$3&lt;4,ISERROR(MATCH($C10,тур4!$C:$C,0))),"---",SUMIF(тур4!$C:$C,$C10,тур4!$F:$F)),SUMIF(тур4!$D:$D,$C10,тур4!$F:$F))</f>
        <v>-8</v>
      </c>
      <c r="I10" s="15">
        <f>IF(OR($D$3&lt;5,ISERROR(MATCH($C10,тур5!$D:$D,0))),IF(OR($D$3&lt;5,ISERROR(MATCH($C10,тур5!$C:$C,0))),"---",SUMIF(тур5!$C:$C,$C10,тур5!$F:$F)),SUMIF(тур5!$D:$D,$C10,тур5!$F:$F))</f>
        <v>10</v>
      </c>
      <c r="J10" s="15">
        <f>IF(OR($D$3&lt;6,ISERROR(MATCH($C10,тур6!$D:$D,0))),IF(OR($D$3&lt;6,ISERROR(MATCH($C10,тур6!$C:$C,0))),"---",SUMIF(тур6!$C:$C,$C10,тур6!$F:$F)),SUMIF(тур6!$D:$D,$C10,тур6!$F:$F))</f>
        <v>10</v>
      </c>
      <c r="K10" s="15">
        <f>IF(OR($D$3&lt;7,ISERROR(MATCH($C10,тур7!$D:$D,0))),IF(OR($D$3&lt;7,ISERROR(MATCH($C10,тур7!$C:$C,0))),"---",SUMIF(тур7!$C:$C,$C10,тур7!$F:$F)),SUMIF(тур7!$D:$D,$C10,тур7!$F:$F))</f>
        <v>39</v>
      </c>
      <c r="L10" s="15">
        <f t="shared" si="0"/>
        <v>76</v>
      </c>
      <c r="M10" s="28">
        <f t="shared" si="1"/>
        <v>98</v>
      </c>
      <c r="N10" s="21">
        <f t="shared" si="2"/>
        <v>0.7755102040816326</v>
      </c>
    </row>
    <row r="11" spans="1:14" ht="12.75">
      <c r="A11" s="138" t="str">
        <f t="shared" si="3"/>
        <v>=</v>
      </c>
      <c r="B11" s="124">
        <v>6</v>
      </c>
      <c r="C11" s="18" t="s">
        <v>359</v>
      </c>
      <c r="D11" s="29">
        <v>-1.25</v>
      </c>
      <c r="E11" s="15">
        <f>IF(ISERROR(MATCH($C11,тур1!$D:$D,0)),IF(ISERROR(MATCH($C11,тур1!$C:$C,0)),"---",SUMIF(тур1!$C:$C,$C11,тур1!$F:$F)),SUMIF(тур1!$D:$D,$C11,тур1!$F:$F))</f>
        <v>14</v>
      </c>
      <c r="F11" s="15">
        <f>IF(OR($D$3&lt;2,ISERROR(MATCH($C11,тур2!$D:$D,0))),IF(OR($D$3&lt;2,ISERROR(MATCH($C11,тур2!$C:$C,0))),"---",SUMIF(тур2!$C:$C,$C11,тур2!$F:$F)),SUMIF(тур2!$D:$D,$C11,тур2!$F:$F))</f>
        <v>5</v>
      </c>
      <c r="G11" s="15">
        <f>IF(OR($D$3&lt;3,ISERROR(MATCH($C11,тур3!$D:$D,0))),IF(OR($D$3&lt;3,ISERROR(MATCH($C11,тур3!$C:$C,0))),"---",SUMIF(тур3!$C:$C,$C11,тур3!$F:$F)),SUMIF(тур3!$D:$D,$C11,тур3!$F:$F))</f>
        <v>6</v>
      </c>
      <c r="H11" s="15">
        <f>IF(OR($D$3&lt;4,ISERROR(MATCH($C11,тур4!$D:$D,0))),IF(OR($D$3&lt;4,ISERROR(MATCH($C11,тур4!$C:$C,0))),"---",SUMIF(тур4!$C:$C,$C11,тур4!$F:$F)),SUMIF(тур4!$D:$D,$C11,тур4!$F:$F))</f>
        <v>-8</v>
      </c>
      <c r="I11" s="15">
        <f>IF(OR($D$3&lt;5,ISERROR(MATCH($C11,тур5!$D:$D,0))),IF(OR($D$3&lt;5,ISERROR(MATCH($C11,тур5!$C:$C,0))),"---",SUMIF(тур5!$C:$C,$C11,тур5!$F:$F)),SUMIF(тур5!$D:$D,$C11,тур5!$F:$F))</f>
        <v>10</v>
      </c>
      <c r="J11" s="15">
        <f>IF(OR($D$3&lt;6,ISERROR(MATCH($C11,тур6!$D:$D,0))),IF(OR($D$3&lt;6,ISERROR(MATCH($C11,тур6!$C:$C,0))),"---",SUMIF(тур6!$C:$C,$C11,тур6!$F:$F)),SUMIF(тур6!$D:$D,$C11,тур6!$F:$F))</f>
        <v>10</v>
      </c>
      <c r="K11" s="15">
        <f>IF(OR($D$3&lt;7,ISERROR(MATCH($C11,тур7!$D:$D,0))),IF(OR($D$3&lt;7,ISERROR(MATCH($C11,тур7!$C:$C,0))),"---",SUMIF(тур7!$C:$C,$C11,тур7!$F:$F)),SUMIF(тур7!$D:$D,$C11,тур7!$F:$F))</f>
        <v>39</v>
      </c>
      <c r="L11" s="15">
        <f t="shared" si="0"/>
        <v>76</v>
      </c>
      <c r="M11" s="28">
        <f t="shared" si="1"/>
        <v>98</v>
      </c>
      <c r="N11" s="21">
        <f t="shared" si="2"/>
        <v>0.7755102040816326</v>
      </c>
    </row>
    <row r="12" spans="1:14" ht="12.75">
      <c r="A12" s="138">
        <f t="shared" si="3"/>
        <v>7</v>
      </c>
      <c r="B12" s="124">
        <v>1</v>
      </c>
      <c r="C12" s="18" t="s">
        <v>352</v>
      </c>
      <c r="D12" s="29">
        <v>1.5</v>
      </c>
      <c r="E12" s="15">
        <f>IF(ISERROR(MATCH($C12,тур1!$D:$D,0)),IF(ISERROR(MATCH($C12,тур1!$C:$C,0)),"---",SUMIF(тур1!$C:$C,$C12,тур1!$F:$F)),SUMIF(тур1!$D:$D,$C12,тур1!$F:$F))</f>
        <v>46</v>
      </c>
      <c r="F12" s="15">
        <f>IF(OR($D$3&lt;2,ISERROR(MATCH($C12,тур2!$D:$D,0))),IF(OR($D$3&lt;2,ISERROR(MATCH($C12,тур2!$C:$C,0))),"---",SUMIF(тур2!$C:$C,$C12,тур2!$F:$F)),SUMIF(тур2!$D:$D,$C12,тур2!$F:$F))</f>
        <v>8</v>
      </c>
      <c r="G12" s="15" t="str">
        <f>IF(OR($D$3&lt;3,ISERROR(MATCH($C12,тур3!$D:$D,0))),IF(OR($D$3&lt;3,ISERROR(MATCH($C12,тур3!$C:$C,0))),"---",SUMIF(тур3!$C:$C,$C12,тур3!$F:$F)),SUMIF(тур3!$D:$D,$C12,тур3!$F:$F))</f>
        <v>---</v>
      </c>
      <c r="H12" s="15" t="str">
        <f>IF(OR($D$3&lt;4,ISERROR(MATCH($C12,тур4!$D:$D,0))),IF(OR($D$3&lt;4,ISERROR(MATCH($C12,тур4!$C:$C,0))),"---",SUMIF(тур4!$C:$C,$C12,тур4!$F:$F)),SUMIF(тур4!$D:$D,$C12,тур4!$F:$F))</f>
        <v>---</v>
      </c>
      <c r="I12" s="15">
        <f>IF(OR($D$3&lt;5,ISERROR(MATCH($C12,тур5!$D:$D,0))),IF(OR($D$3&lt;5,ISERROR(MATCH($C12,тур5!$C:$C,0))),"---",SUMIF(тур5!$C:$C,$C12,тур5!$F:$F)),SUMIF(тур5!$D:$D,$C12,тур5!$F:$F))</f>
        <v>24</v>
      </c>
      <c r="J12" s="15">
        <f>IF(OR($D$3&lt;6,ISERROR(MATCH($C12,тур6!$D:$D,0))),IF(OR($D$3&lt;6,ISERROR(MATCH($C12,тур6!$C:$C,0))),"---",SUMIF(тур6!$C:$C,$C12,тур6!$F:$F)),SUMIF(тур6!$D:$D,$C12,тур6!$F:$F))</f>
        <v>15</v>
      </c>
      <c r="K12" s="15">
        <f>IF(OR($D$3&lt;7,ISERROR(MATCH($C12,тур7!$D:$D,0))),IF(OR($D$3&lt;7,ISERROR(MATCH($C12,тур7!$C:$C,0))),"---",SUMIF(тур7!$C:$C,$C12,тур7!$F:$F)),SUMIF(тур7!$D:$D,$C12,тур7!$F:$F))</f>
        <v>-39</v>
      </c>
      <c r="L12" s="15">
        <f t="shared" si="0"/>
        <v>54</v>
      </c>
      <c r="M12" s="28">
        <f t="shared" si="1"/>
        <v>70</v>
      </c>
      <c r="N12" s="21">
        <f t="shared" si="2"/>
        <v>0.7714285714285715</v>
      </c>
    </row>
    <row r="13" spans="1:14" ht="12.75">
      <c r="A13" s="138">
        <f t="shared" si="3"/>
        <v>8</v>
      </c>
      <c r="B13" s="125">
        <v>5</v>
      </c>
      <c r="C13" s="14" t="s">
        <v>353</v>
      </c>
      <c r="D13" s="29">
        <v>0.5</v>
      </c>
      <c r="E13" s="15">
        <f>IF(ISERROR(MATCH($C13,тур1!$D:$D,0)),IF(ISERROR(MATCH($C13,тур1!$C:$C,0)),"---",SUMIF(тур1!$C:$C,$C13,тур1!$F:$F)),SUMIF(тур1!$D:$D,$C13,тур1!$F:$F))</f>
        <v>46</v>
      </c>
      <c r="F13" s="15">
        <f>IF(OR($D$3&lt;2,ISERROR(MATCH($C13,тур2!$D:$D,0))),IF(OR($D$3&lt;2,ISERROR(MATCH($C13,тур2!$C:$C,0))),"---",SUMIF(тур2!$C:$C,$C13,тур2!$F:$F)),SUMIF(тур2!$D:$D,$C13,тур2!$F:$F))</f>
        <v>8</v>
      </c>
      <c r="G13" s="15">
        <f>IF(OR($D$3&lt;3,ISERROR(MATCH($C13,тур3!$D:$D,0))),IF(OR($D$3&lt;3,ISERROR(MATCH($C13,тур3!$C:$C,0))),"---",SUMIF(тур3!$C:$C,$C13,тур3!$F:$F)),SUMIF(тур3!$D:$D,$C13,тур3!$F:$F))</f>
        <v>10</v>
      </c>
      <c r="H13" s="15">
        <f>IF(OR($D$3&lt;4,ISERROR(MATCH($C13,тур4!$D:$D,0))),IF(OR($D$3&lt;4,ISERROR(MATCH($C13,тур4!$C:$C,0))),"---",SUMIF(тур4!$C:$C,$C13,тур4!$F:$F)),SUMIF(тур4!$D:$D,$C13,тур4!$F:$F))</f>
        <v>11</v>
      </c>
      <c r="I13" s="15">
        <f>IF(OR($D$3&lt;5,ISERROR(MATCH($C13,тур5!$D:$D,0))),IF(OR($D$3&lt;5,ISERROR(MATCH($C13,тур5!$C:$C,0))),"---",SUMIF(тур5!$C:$C,$C13,тур5!$F:$F)),SUMIF(тур5!$D:$D,$C13,тур5!$F:$F))</f>
        <v>24</v>
      </c>
      <c r="J13" s="15">
        <f>IF(OR($D$3&lt;6,ISERROR(MATCH($C13,тур6!$D:$D,0))),IF(OR($D$3&lt;6,ISERROR(MATCH($C13,тур6!$C:$C,0))),"---",SUMIF(тур6!$C:$C,$C13,тур6!$F:$F)),SUMIF(тур6!$D:$D,$C13,тур6!$F:$F))</f>
        <v>15</v>
      </c>
      <c r="K13" s="15">
        <f>IF(OR($D$3&lt;7,ISERROR(MATCH($C13,тур7!$D:$D,0))),IF(OR($D$3&lt;7,ISERROR(MATCH($C13,тур7!$C:$C,0))),"---",SUMIF(тур7!$C:$C,$C13,тур7!$F:$F)),SUMIF(тур7!$D:$D,$C13,тур7!$F:$F))</f>
        <v>-39</v>
      </c>
      <c r="L13" s="15">
        <f t="shared" si="0"/>
        <v>75</v>
      </c>
      <c r="M13" s="28">
        <f t="shared" si="1"/>
        <v>98</v>
      </c>
      <c r="N13" s="21">
        <f t="shared" si="2"/>
        <v>0.7653061224489796</v>
      </c>
    </row>
    <row r="14" spans="1:14" ht="12.75">
      <c r="A14" s="138">
        <f t="shared" si="3"/>
        <v>9</v>
      </c>
      <c r="B14" s="124">
        <v>1</v>
      </c>
      <c r="C14" s="18" t="s">
        <v>375</v>
      </c>
      <c r="D14" s="29">
        <v>2</v>
      </c>
      <c r="E14" s="15">
        <f>IF(ISERROR(MATCH($C14,тур1!$D:$D,0)),IF(ISERROR(MATCH($C14,тур1!$C:$C,0)),"---",SUMIF(тур1!$C:$C,$C14,тур1!$F:$F)),SUMIF(тур1!$D:$D,$C14,тур1!$F:$F))</f>
        <v>-10</v>
      </c>
      <c r="F14" s="15" t="str">
        <f>IF(OR($D$3&lt;2,ISERROR(MATCH($C14,тур2!$D:$D,0))),IF(OR($D$3&lt;2,ISERROR(MATCH($C14,тур2!$C:$C,0))),"---",SUMIF(тур2!$C:$C,$C14,тур2!$F:$F)),SUMIF(тур2!$D:$D,$C14,тур2!$F:$F))</f>
        <v>---</v>
      </c>
      <c r="G14" s="15">
        <f>IF(OR($D$3&lt;3,ISERROR(MATCH($C14,тур3!$D:$D,0))),IF(OR($D$3&lt;3,ISERROR(MATCH($C14,тур3!$C:$C,0))),"---",SUMIF(тур3!$C:$C,$C14,тур3!$F:$F)),SUMIF(тур3!$D:$D,$C14,тур3!$F:$F))</f>
        <v>2</v>
      </c>
      <c r="H14" s="15">
        <f>IF(OR($D$3&lt;4,ISERROR(MATCH($C14,тур4!$D:$D,0))),IF(OR($D$3&lt;4,ISERROR(MATCH($C14,тур4!$C:$C,0))),"---",SUMIF(тур4!$C:$C,$C14,тур4!$F:$F)),SUMIF(тур4!$D:$D,$C14,тур4!$F:$F))</f>
        <v>28</v>
      </c>
      <c r="I14" s="15">
        <f>IF(OR($D$3&lt;5,ISERROR(MATCH($C14,тур5!$D:$D,0))),IF(OR($D$3&lt;5,ISERROR(MATCH($C14,тур5!$C:$C,0))),"---",SUMIF(тур5!$C:$C,$C14,тур5!$F:$F)),SUMIF(тур5!$D:$D,$C14,тур5!$F:$F))</f>
        <v>14</v>
      </c>
      <c r="J14" s="15" t="str">
        <f>IF(OR($D$3&lt;6,ISERROR(MATCH($C14,тур6!$D:$D,0))),IF(OR($D$3&lt;6,ISERROR(MATCH($C14,тур6!$C:$C,0))),"---",SUMIF(тур6!$C:$C,$C14,тур6!$F:$F)),SUMIF(тур6!$D:$D,$C14,тур6!$F:$F))</f>
        <v>---</v>
      </c>
      <c r="K14" s="15" t="str">
        <f>IF(OR($D$3&lt;7,ISERROR(MATCH($C14,тур7!$D:$D,0))),IF(OR($D$3&lt;7,ISERROR(MATCH($C14,тур7!$C:$C,0))),"---",SUMIF(тур7!$C:$C,$C14,тур7!$F:$F)),SUMIF(тур7!$D:$D,$C14,тур7!$F:$F))</f>
        <v>---</v>
      </c>
      <c r="L14" s="15">
        <f t="shared" si="0"/>
        <v>34</v>
      </c>
      <c r="M14" s="28">
        <f t="shared" si="1"/>
        <v>56</v>
      </c>
      <c r="N14" s="21">
        <f t="shared" si="2"/>
        <v>0.6071428571428571</v>
      </c>
    </row>
    <row r="15" spans="1:14" ht="12.75">
      <c r="A15" s="138">
        <f t="shared" si="3"/>
        <v>10</v>
      </c>
      <c r="B15" s="125">
        <v>1</v>
      </c>
      <c r="C15" s="14" t="s">
        <v>962</v>
      </c>
      <c r="D15" s="29">
        <v>0.25</v>
      </c>
      <c r="E15" s="15" t="str">
        <f>IF(ISERROR(MATCH($C15,тур1!$D:$D,0)),IF(ISERROR(MATCH($C15,тур1!$C:$C,0)),"---",SUMIF(тур1!$C:$C,$C15,тур1!$F:$F)),SUMIF(тур1!$D:$D,$C15,тур1!$F:$F))</f>
        <v>---</v>
      </c>
      <c r="F15" s="15" t="str">
        <f>IF(OR($D$3&lt;2,ISERROR(MATCH($C15,тур2!$D:$D,0))),IF(OR($D$3&lt;2,ISERROR(MATCH($C15,тур2!$C:$C,0))),"---",SUMIF(тур2!$C:$C,$C15,тур2!$F:$F)),SUMIF(тур2!$D:$D,$C15,тур2!$F:$F))</f>
        <v>---</v>
      </c>
      <c r="G15" s="15" t="str">
        <f>IF(OR($D$3&lt;3,ISERROR(MATCH($C15,тур3!$D:$D,0))),IF(OR($D$3&lt;3,ISERROR(MATCH($C15,тур3!$C:$C,0))),"---",SUMIF(тур3!$C:$C,$C15,тур3!$F:$F)),SUMIF(тур3!$D:$D,$C15,тур3!$F:$F))</f>
        <v>---</v>
      </c>
      <c r="H15" s="15" t="str">
        <f>IF(OR($D$3&lt;4,ISERROR(MATCH($C15,тур4!$D:$D,0))),IF(OR($D$3&lt;4,ISERROR(MATCH($C15,тур4!$C:$C,0))),"---",SUMIF(тур4!$C:$C,$C15,тур4!$F:$F)),SUMIF(тур4!$D:$D,$C15,тур4!$F:$F))</f>
        <v>---</v>
      </c>
      <c r="I15" s="15">
        <f>IF(OR($D$3&lt;5,ISERROR(MATCH($C15,тур5!$D:$D,0))),IF(OR($D$3&lt;5,ISERROR(MATCH($C15,тур5!$C:$C,0))),"---",SUMIF(тур5!$C:$C,$C15,тур5!$F:$F)),SUMIF(тур5!$D:$D,$C15,тур5!$F:$F))</f>
        <v>32</v>
      </c>
      <c r="J15" s="15">
        <f>IF(OR($D$3&lt;6,ISERROR(MATCH($C15,тур6!$D:$D,0))),IF(OR($D$3&lt;6,ISERROR(MATCH($C15,тур6!$C:$C,0))),"---",SUMIF(тур6!$C:$C,$C15,тур6!$F:$F)),SUMIF(тур6!$D:$D,$C15,тур6!$F:$F))</f>
        <v>2</v>
      </c>
      <c r="K15" s="15">
        <f>IF(OR($D$3&lt;7,ISERROR(MATCH($C15,тур7!$D:$D,0))),IF(OR($D$3&lt;7,ISERROR(MATCH($C15,тур7!$C:$C,0))),"---",SUMIF(тур7!$C:$C,$C15,тур7!$F:$F)),SUMIF(тур7!$D:$D,$C15,тур7!$F:$F))</f>
        <v>-15</v>
      </c>
      <c r="L15" s="15">
        <f t="shared" si="0"/>
        <v>19</v>
      </c>
      <c r="M15" s="28">
        <f t="shared" si="1"/>
        <v>42</v>
      </c>
      <c r="N15" s="21">
        <f t="shared" si="2"/>
        <v>0.4523809523809524</v>
      </c>
    </row>
    <row r="16" spans="1:14" ht="12.75">
      <c r="A16" s="138">
        <f t="shared" si="3"/>
        <v>11</v>
      </c>
      <c r="B16" s="125">
        <v>2</v>
      </c>
      <c r="C16" s="18" t="s">
        <v>356</v>
      </c>
      <c r="D16" s="29">
        <v>1.5</v>
      </c>
      <c r="E16" s="15">
        <f>IF(ISERROR(MATCH($C16,тур1!$D:$D,0)),IF(ISERROR(MATCH($C16,тур1!$C:$C,0)),"---",SUMIF(тур1!$C:$C,$C16,тур1!$F:$F)),SUMIF(тур1!$D:$D,$C16,тур1!$F:$F))</f>
        <v>26</v>
      </c>
      <c r="F16" s="15">
        <f>IF(OR($D$3&lt;2,ISERROR(MATCH($C16,тур2!$D:$D,0))),IF(OR($D$3&lt;2,ISERROR(MATCH($C16,тур2!$C:$C,0))),"---",SUMIF(тур2!$C:$C,$C16,тур2!$F:$F)),SUMIF(тур2!$D:$D,$C16,тур2!$F:$F))</f>
        <v>-13</v>
      </c>
      <c r="G16" s="15">
        <f>IF(OR($D$3&lt;3,ISERROR(MATCH($C16,тур3!$D:$D,0))),IF(OR($D$3&lt;3,ISERROR(MATCH($C16,тур3!$C:$C,0))),"---",SUMIF(тур3!$C:$C,$C16,тур3!$F:$F)),SUMIF(тур3!$D:$D,$C16,тур3!$F:$F))</f>
        <v>-5</v>
      </c>
      <c r="H16" s="15">
        <f>IF(OR($D$3&lt;4,ISERROR(MATCH($C16,тур4!$D:$D,0))),IF(OR($D$3&lt;4,ISERROR(MATCH($C16,тур4!$C:$C,0))),"---",SUMIF(тур4!$C:$C,$C16,тур4!$F:$F)),SUMIF(тур4!$D:$D,$C16,тур4!$F:$F))</f>
        <v>49</v>
      </c>
      <c r="I16" s="15">
        <f>IF(OR($D$3&lt;5,ISERROR(MATCH($C16,тур5!$D:$D,0))),IF(OR($D$3&lt;5,ISERROR(MATCH($C16,тур5!$C:$C,0))),"---",SUMIF(тур5!$C:$C,$C16,тур5!$F:$F)),SUMIF(тур5!$D:$D,$C16,тур5!$F:$F))</f>
        <v>-10</v>
      </c>
      <c r="J16" s="15">
        <f>IF(OR($D$3&lt;6,ISERROR(MATCH($C16,тур6!$D:$D,0))),IF(OR($D$3&lt;6,ISERROR(MATCH($C16,тур6!$C:$C,0))),"---",SUMIF(тур6!$C:$C,$C16,тур6!$F:$F)),SUMIF(тур6!$D:$D,$C16,тур6!$F:$F))</f>
        <v>-10</v>
      </c>
      <c r="K16" s="15">
        <f>IF(OR($D$3&lt;7,ISERROR(MATCH($C16,тур7!$D:$D,0))),IF(OR($D$3&lt;7,ISERROR(MATCH($C16,тур7!$C:$C,0))),"---",SUMIF(тур7!$C:$C,$C16,тур7!$F:$F)),SUMIF(тур7!$D:$D,$C16,тур7!$F:$F))</f>
        <v>-3</v>
      </c>
      <c r="L16" s="15">
        <f t="shared" si="0"/>
        <v>34</v>
      </c>
      <c r="M16" s="28">
        <f t="shared" si="1"/>
        <v>98</v>
      </c>
      <c r="N16" s="21">
        <f t="shared" si="2"/>
        <v>0.3469387755102041</v>
      </c>
    </row>
    <row r="17" spans="1:14" ht="12.75">
      <c r="A17" s="138" t="str">
        <f t="shared" si="3"/>
        <v>=</v>
      </c>
      <c r="B17" s="125">
        <v>6</v>
      </c>
      <c r="C17" s="18" t="s">
        <v>357</v>
      </c>
      <c r="D17" s="29">
        <v>-1.5</v>
      </c>
      <c r="E17" s="15">
        <f>IF(ISERROR(MATCH($C17,тур1!$D:$D,0)),IF(ISERROR(MATCH($C17,тур1!$C:$C,0)),"---",SUMIF(тур1!$C:$C,$C17,тур1!$F:$F)),SUMIF(тур1!$D:$D,$C17,тур1!$F:$F))</f>
        <v>26</v>
      </c>
      <c r="F17" s="15">
        <f>IF(OR($D$3&lt;2,ISERROR(MATCH($C17,тур2!$D:$D,0))),IF(OR($D$3&lt;2,ISERROR(MATCH($C17,тур2!$C:$C,0))),"---",SUMIF(тур2!$C:$C,$C17,тур2!$F:$F)),SUMIF(тур2!$D:$D,$C17,тур2!$F:$F))</f>
        <v>-13</v>
      </c>
      <c r="G17" s="15">
        <f>IF(OR($D$3&lt;3,ISERROR(MATCH($C17,тур3!$D:$D,0))),IF(OR($D$3&lt;3,ISERROR(MATCH($C17,тур3!$C:$C,0))),"---",SUMIF(тур3!$C:$C,$C17,тур3!$F:$F)),SUMIF(тур3!$D:$D,$C17,тур3!$F:$F))</f>
        <v>-5</v>
      </c>
      <c r="H17" s="15">
        <f>IF(OR($D$3&lt;4,ISERROR(MATCH($C17,тур4!$D:$D,0))),IF(OR($D$3&lt;4,ISERROR(MATCH($C17,тур4!$C:$C,0))),"---",SUMIF(тур4!$C:$C,$C17,тур4!$F:$F)),SUMIF(тур4!$D:$D,$C17,тур4!$F:$F))</f>
        <v>49</v>
      </c>
      <c r="I17" s="15">
        <f>IF(OR($D$3&lt;5,ISERROR(MATCH($C17,тур5!$D:$D,0))),IF(OR($D$3&lt;5,ISERROR(MATCH($C17,тур5!$C:$C,0))),"---",SUMIF(тур5!$C:$C,$C17,тур5!$F:$F)),SUMIF(тур5!$D:$D,$C17,тур5!$F:$F))</f>
        <v>-10</v>
      </c>
      <c r="J17" s="15">
        <f>IF(OR($D$3&lt;6,ISERROR(MATCH($C17,тур6!$D:$D,0))),IF(OR($D$3&lt;6,ISERROR(MATCH($C17,тур6!$C:$C,0))),"---",SUMIF(тур6!$C:$C,$C17,тур6!$F:$F)),SUMIF(тур6!$D:$D,$C17,тур6!$F:$F))</f>
        <v>-10</v>
      </c>
      <c r="K17" s="15">
        <f>IF(OR($D$3&lt;7,ISERROR(MATCH($C17,тур7!$D:$D,0))),IF(OR($D$3&lt;7,ISERROR(MATCH($C17,тур7!$C:$C,0))),"---",SUMIF(тур7!$C:$C,$C17,тур7!$F:$F)),SUMIF(тур7!$D:$D,$C17,тур7!$F:$F))</f>
        <v>-3</v>
      </c>
      <c r="L17" s="15">
        <f t="shared" si="0"/>
        <v>34</v>
      </c>
      <c r="M17" s="28">
        <f t="shared" si="1"/>
        <v>98</v>
      </c>
      <c r="N17" s="21">
        <f t="shared" si="2"/>
        <v>0.3469387755102041</v>
      </c>
    </row>
    <row r="18" spans="1:14" ht="12.75">
      <c r="A18" s="138">
        <f t="shared" si="3"/>
        <v>13</v>
      </c>
      <c r="B18" s="125">
        <v>3</v>
      </c>
      <c r="C18" s="18" t="s">
        <v>364</v>
      </c>
      <c r="D18" s="29">
        <v>2.5</v>
      </c>
      <c r="E18" s="15">
        <f>IF(ISERROR(MATCH($C18,тур1!$D:$D,0)),IF(ISERROR(MATCH($C18,тур1!$C:$C,0)),"---",SUMIF(тур1!$C:$C,$C18,тур1!$F:$F)),SUMIF(тур1!$D:$D,$C18,тур1!$F:$F))</f>
        <v>1</v>
      </c>
      <c r="F18" s="15">
        <f>IF(OR($D$3&lt;2,ISERROR(MATCH($C18,тур2!$D:$D,0))),IF(OR($D$3&lt;2,ISERROR(MATCH($C18,тур2!$C:$C,0))),"---",SUMIF(тур2!$C:$C,$C18,тур2!$F:$F)),SUMIF(тур2!$D:$D,$C18,тур2!$F:$F))</f>
        <v>7</v>
      </c>
      <c r="G18" s="15">
        <f>IF(OR($D$3&lt;3,ISERROR(MATCH($C18,тур3!$D:$D,0))),IF(OR($D$3&lt;3,ISERROR(MATCH($C18,тур3!$C:$C,0))),"---",SUMIF(тур3!$C:$C,$C18,тур3!$F:$F)),SUMIF(тур3!$D:$D,$C18,тур3!$F:$F))</f>
        <v>50</v>
      </c>
      <c r="H18" s="15">
        <f>IF(OR($D$3&lt;4,ISERROR(MATCH($C18,тур4!$D:$D,0))),IF(OR($D$3&lt;4,ISERROR(MATCH($C18,тур4!$C:$C,0))),"---",SUMIF(тур4!$C:$C,$C18,тур4!$F:$F)),SUMIF(тур4!$D:$D,$C18,тур4!$F:$F))</f>
        <v>22</v>
      </c>
      <c r="I18" s="15">
        <f>IF(OR($D$3&lt;5,ISERROR(MATCH($C18,тур5!$D:$D,0))),IF(OR($D$3&lt;5,ISERROR(MATCH($C18,тур5!$C:$C,0))),"---",SUMIF(тур5!$C:$C,$C18,тур5!$F:$F)),SUMIF(тур5!$D:$D,$C18,тур5!$F:$F))</f>
        <v>-12</v>
      </c>
      <c r="J18" s="15">
        <f>IF(OR($D$3&lt;6,ISERROR(MATCH($C18,тур6!$D:$D,0))),IF(OR($D$3&lt;6,ISERROR(MATCH($C18,тур6!$C:$C,0))),"---",SUMIF(тур6!$C:$C,$C18,тур6!$F:$F)),SUMIF(тур6!$D:$D,$C18,тур6!$F:$F))</f>
        <v>-15</v>
      </c>
      <c r="K18" s="15">
        <f>IF(OR($D$3&lt;7,ISERROR(MATCH($C18,тур7!$D:$D,0))),IF(OR($D$3&lt;7,ISERROR(MATCH($C18,тур7!$C:$C,0))),"---",SUMIF(тур7!$C:$C,$C18,тур7!$F:$F)),SUMIF(тур7!$D:$D,$C18,тур7!$F:$F))</f>
        <v>-20</v>
      </c>
      <c r="L18" s="15">
        <f t="shared" si="0"/>
        <v>33</v>
      </c>
      <c r="M18" s="28">
        <f t="shared" si="1"/>
        <v>98</v>
      </c>
      <c r="N18" s="21">
        <f t="shared" si="2"/>
        <v>0.336734693877551</v>
      </c>
    </row>
    <row r="19" spans="1:14" ht="12.75">
      <c r="A19" s="138" t="str">
        <f t="shared" si="3"/>
        <v>=</v>
      </c>
      <c r="B19" s="125">
        <v>8</v>
      </c>
      <c r="C19" s="18" t="s">
        <v>365</v>
      </c>
      <c r="D19" s="29">
        <v>2.5</v>
      </c>
      <c r="E19" s="15">
        <f>IF(ISERROR(MATCH($C19,тур1!$D:$D,0)),IF(ISERROR(MATCH($C19,тур1!$C:$C,0)),"---",SUMIF(тур1!$C:$C,$C19,тур1!$F:$F)),SUMIF(тур1!$D:$D,$C19,тур1!$F:$F))</f>
        <v>1</v>
      </c>
      <c r="F19" s="15">
        <f>IF(OR($D$3&lt;2,ISERROR(MATCH($C19,тур2!$D:$D,0))),IF(OR($D$3&lt;2,ISERROR(MATCH($C19,тур2!$C:$C,0))),"---",SUMIF(тур2!$C:$C,$C19,тур2!$F:$F)),SUMIF(тур2!$D:$D,$C19,тур2!$F:$F))</f>
        <v>7</v>
      </c>
      <c r="G19" s="15">
        <f>IF(OR($D$3&lt;3,ISERROR(MATCH($C19,тур3!$D:$D,0))),IF(OR($D$3&lt;3,ISERROR(MATCH($C19,тур3!$C:$C,0))),"---",SUMIF(тур3!$C:$C,$C19,тур3!$F:$F)),SUMIF(тур3!$D:$D,$C19,тур3!$F:$F))</f>
        <v>50</v>
      </c>
      <c r="H19" s="15">
        <f>IF(OR($D$3&lt;4,ISERROR(MATCH($C19,тур4!$D:$D,0))),IF(OR($D$3&lt;4,ISERROR(MATCH($C19,тур4!$C:$C,0))),"---",SUMIF(тур4!$C:$C,$C19,тур4!$F:$F)),SUMIF(тур4!$D:$D,$C19,тур4!$F:$F))</f>
        <v>22</v>
      </c>
      <c r="I19" s="15">
        <f>IF(OR($D$3&lt;5,ISERROR(MATCH($C19,тур5!$D:$D,0))),IF(OR($D$3&lt;5,ISERROR(MATCH($C19,тур5!$C:$C,0))),"---",SUMIF(тур5!$C:$C,$C19,тур5!$F:$F)),SUMIF(тур5!$D:$D,$C19,тур5!$F:$F))</f>
        <v>-12</v>
      </c>
      <c r="J19" s="15">
        <f>IF(OR($D$3&lt;6,ISERROR(MATCH($C19,тур6!$D:$D,0))),IF(OR($D$3&lt;6,ISERROR(MATCH($C19,тур6!$C:$C,0))),"---",SUMIF(тур6!$C:$C,$C19,тур6!$F:$F)),SUMIF(тур6!$D:$D,$C19,тур6!$F:$F))</f>
        <v>-15</v>
      </c>
      <c r="K19" s="15">
        <f>IF(OR($D$3&lt;7,ISERROR(MATCH($C19,тур7!$D:$D,0))),IF(OR($D$3&lt;7,ISERROR(MATCH($C19,тур7!$C:$C,0))),"---",SUMIF(тур7!$C:$C,$C19,тур7!$F:$F)),SUMIF(тур7!$D:$D,$C19,тур7!$F:$F))</f>
        <v>-20</v>
      </c>
      <c r="L19" s="15">
        <f t="shared" si="0"/>
        <v>33</v>
      </c>
      <c r="M19" s="28">
        <f t="shared" si="1"/>
        <v>98</v>
      </c>
      <c r="N19" s="21">
        <f t="shared" si="2"/>
        <v>0.336734693877551</v>
      </c>
    </row>
    <row r="20" spans="1:14" ht="12.75">
      <c r="A20" s="138">
        <f t="shared" si="3"/>
        <v>15</v>
      </c>
      <c r="B20" s="125">
        <v>5</v>
      </c>
      <c r="C20" s="14" t="s">
        <v>368</v>
      </c>
      <c r="D20" s="29">
        <v>0.5</v>
      </c>
      <c r="E20" s="15">
        <f>IF(ISERROR(MATCH($C20,тур1!$D:$D,0)),IF(ISERROR(MATCH($C20,тур1!$C:$C,0)),"---",SUMIF(тур1!$C:$C,$C20,тур1!$F:$F)),SUMIF(тур1!$D:$D,$C20,тур1!$F:$F))</f>
        <v>0</v>
      </c>
      <c r="F20" s="15">
        <f>IF(OR($D$3&lt;2,ISERROR(MATCH($C20,тур2!$D:$D,0))),IF(OR($D$3&lt;2,ISERROR(MATCH($C20,тур2!$C:$C,0))),"---",SUMIF(тур2!$C:$C,$C20,тур2!$F:$F)),SUMIF(тур2!$D:$D,$C20,тур2!$F:$F))</f>
        <v>-7</v>
      </c>
      <c r="G20" s="15">
        <f>IF(OR($D$3&lt;3,ISERROR(MATCH($C20,тур3!$D:$D,0))),IF(OR($D$3&lt;3,ISERROR(MATCH($C20,тур3!$C:$C,0))),"---",SUMIF(тур3!$C:$C,$C20,тур3!$F:$F)),SUMIF(тур3!$D:$D,$C20,тур3!$F:$F))</f>
        <v>-2</v>
      </c>
      <c r="H20" s="15">
        <f>IF(OR($D$3&lt;4,ISERROR(MATCH($C20,тур4!$D:$D,0))),IF(OR($D$3&lt;4,ISERROR(MATCH($C20,тур4!$C:$C,0))),"---",SUMIF(тур4!$C:$C,$C20,тур4!$F:$F)),SUMIF(тур4!$D:$D,$C20,тур4!$F:$F))</f>
        <v>15</v>
      </c>
      <c r="I20" s="15">
        <f>IF(OR($D$3&lt;5,ISERROR(MATCH($C20,тур5!$D:$D,0))),IF(OR($D$3&lt;5,ISERROR(MATCH($C20,тур5!$C:$C,0))),"---",SUMIF(тур5!$C:$C,$C20,тур5!$F:$F)),SUMIF(тур5!$D:$D,$C20,тур5!$F:$F))</f>
        <v>32</v>
      </c>
      <c r="J20" s="15">
        <f>IF(OR($D$3&lt;6,ISERROR(MATCH($C20,тур6!$D:$D,0))),IF(OR($D$3&lt;6,ISERROR(MATCH($C20,тур6!$C:$C,0))),"---",SUMIF(тур6!$C:$C,$C20,тур6!$F:$F)),SUMIF(тур6!$D:$D,$C20,тур6!$F:$F))</f>
        <v>2</v>
      </c>
      <c r="K20" s="15">
        <f>IF(OR($D$3&lt;7,ISERROR(MATCH($C20,тур7!$D:$D,0))),IF(OR($D$3&lt;7,ISERROR(MATCH($C20,тур7!$C:$C,0))),"---",SUMIF(тур7!$C:$C,$C20,тур7!$F:$F)),SUMIF(тур7!$D:$D,$C20,тур7!$F:$F))</f>
        <v>-15</v>
      </c>
      <c r="L20" s="15">
        <f t="shared" si="0"/>
        <v>25</v>
      </c>
      <c r="M20" s="28">
        <f t="shared" si="1"/>
        <v>98</v>
      </c>
      <c r="N20" s="21">
        <f t="shared" si="2"/>
        <v>0.25510204081632654</v>
      </c>
    </row>
    <row r="21" spans="1:14" ht="12.75">
      <c r="A21" s="138">
        <f t="shared" si="3"/>
        <v>16</v>
      </c>
      <c r="B21" s="125">
        <v>3</v>
      </c>
      <c r="C21" s="18" t="s">
        <v>360</v>
      </c>
      <c r="D21" s="29">
        <v>3</v>
      </c>
      <c r="E21" s="15">
        <f>IF(ISERROR(MATCH($C21,тур1!$D:$D,0)),IF(ISERROR(MATCH($C21,тур1!$C:$C,0)),"---",SUMIF(тур1!$C:$C,$C21,тур1!$F:$F)),SUMIF(тур1!$D:$D,$C21,тур1!$F:$F))</f>
        <v>10</v>
      </c>
      <c r="F21" s="15">
        <f>IF(OR($D$3&lt;2,ISERROR(MATCH($C21,тур2!$D:$D,0))),IF(OR($D$3&lt;2,ISERROR(MATCH($C21,тур2!$C:$C,0))),"---",SUMIF(тур2!$C:$C,$C21,тур2!$F:$F)),SUMIF(тур2!$D:$D,$C21,тур2!$F:$F))</f>
        <v>-28</v>
      </c>
      <c r="G21" s="15">
        <f>IF(OR($D$3&lt;3,ISERROR(MATCH($C21,тур3!$D:$D,0))),IF(OR($D$3&lt;3,ISERROR(MATCH($C21,тур3!$C:$C,0))),"---",SUMIF(тур3!$C:$C,$C21,тур3!$F:$F)),SUMIF(тур3!$D:$D,$C21,тур3!$F:$F))</f>
        <v>24</v>
      </c>
      <c r="H21" s="15">
        <f>IF(OR($D$3&lt;4,ISERROR(MATCH($C21,тур4!$D:$D,0))),IF(OR($D$3&lt;4,ISERROR(MATCH($C21,тур4!$C:$C,0))),"---",SUMIF(тур4!$C:$C,$C21,тур4!$F:$F)),SUMIF(тур4!$D:$D,$C21,тур4!$F:$F))</f>
        <v>-15</v>
      </c>
      <c r="I21" s="15">
        <f>IF(OR($D$3&lt;5,ISERROR(MATCH($C21,тур5!$D:$D,0))),IF(OR($D$3&lt;5,ISERROR(MATCH($C21,тур5!$C:$C,0))),"---",SUMIF(тур5!$C:$C,$C21,тур5!$F:$F)),SUMIF(тур5!$D:$D,$C21,тур5!$F:$F))</f>
        <v>-6</v>
      </c>
      <c r="J21" s="15">
        <f>IF(OR($D$3&lt;6,ISERROR(MATCH($C21,тур6!$D:$D,0))),IF(OR($D$3&lt;6,ISERROR(MATCH($C21,тур6!$C:$C,0))),"---",SUMIF(тур6!$C:$C,$C21,тур6!$F:$F)),SUMIF(тур6!$D:$D,$C21,тур6!$F:$F))</f>
        <v>9</v>
      </c>
      <c r="K21" s="15">
        <f>IF(OR($D$3&lt;7,ISERROR(MATCH($C21,тур7!$D:$D,0))),IF(OR($D$3&lt;7,ISERROR(MATCH($C21,тур7!$C:$C,0))),"---",SUMIF(тур7!$C:$C,$C21,тур7!$F:$F)),SUMIF(тур7!$D:$D,$C21,тур7!$F:$F))</f>
        <v>20</v>
      </c>
      <c r="L21" s="15">
        <f t="shared" si="0"/>
        <v>14</v>
      </c>
      <c r="M21" s="28">
        <f t="shared" si="1"/>
        <v>98</v>
      </c>
      <c r="N21" s="21">
        <f t="shared" si="2"/>
        <v>0.14285714285714285</v>
      </c>
    </row>
    <row r="22" spans="1:14" ht="12.75">
      <c r="A22" s="138" t="str">
        <f t="shared" si="3"/>
        <v>=</v>
      </c>
      <c r="B22" s="125">
        <v>7</v>
      </c>
      <c r="C22" s="19" t="s">
        <v>361</v>
      </c>
      <c r="D22" s="29">
        <v>-0.5</v>
      </c>
      <c r="E22" s="15">
        <f>IF(ISERROR(MATCH($C22,тур1!$D:$D,0)),IF(ISERROR(MATCH($C22,тур1!$C:$C,0)),"---",SUMIF(тур1!$C:$C,$C22,тур1!$F:$F)),SUMIF(тур1!$D:$D,$C22,тур1!$F:$F))</f>
        <v>10</v>
      </c>
      <c r="F22" s="15">
        <f>IF(OR($D$3&lt;2,ISERROR(MATCH($C22,тур2!$D:$D,0))),IF(OR($D$3&lt;2,ISERROR(MATCH($C22,тур2!$C:$C,0))),"---",SUMIF(тур2!$C:$C,$C22,тур2!$F:$F)),SUMIF(тур2!$D:$D,$C22,тур2!$F:$F))</f>
        <v>-28</v>
      </c>
      <c r="G22" s="15">
        <f>IF(OR($D$3&lt;3,ISERROR(MATCH($C22,тур3!$D:$D,0))),IF(OR($D$3&lt;3,ISERROR(MATCH($C22,тур3!$C:$C,0))),"---",SUMIF(тур3!$C:$C,$C22,тур3!$F:$F)),SUMIF(тур3!$D:$D,$C22,тур3!$F:$F))</f>
        <v>24</v>
      </c>
      <c r="H22" s="15">
        <f>IF(OR($D$3&lt;4,ISERROR(MATCH($C22,тур4!$D:$D,0))),IF(OR($D$3&lt;4,ISERROR(MATCH($C22,тур4!$C:$C,0))),"---",SUMIF(тур4!$C:$C,$C22,тур4!$F:$F)),SUMIF(тур4!$D:$D,$C22,тур4!$F:$F))</f>
        <v>-15</v>
      </c>
      <c r="I22" s="15">
        <f>IF(OR($D$3&lt;5,ISERROR(MATCH($C22,тур5!$D:$D,0))),IF(OR($D$3&lt;5,ISERROR(MATCH($C22,тур5!$C:$C,0))),"---",SUMIF(тур5!$C:$C,$C22,тур5!$F:$F)),SUMIF(тур5!$D:$D,$C22,тур5!$F:$F))</f>
        <v>-6</v>
      </c>
      <c r="J22" s="15">
        <f>IF(OR($D$3&lt;6,ISERROR(MATCH($C22,тур6!$D:$D,0))),IF(OR($D$3&lt;6,ISERROR(MATCH($C22,тур6!$C:$C,0))),"---",SUMIF(тур6!$C:$C,$C22,тур6!$F:$F)),SUMIF(тур6!$D:$D,$C22,тур6!$F:$F))</f>
        <v>9</v>
      </c>
      <c r="K22" s="15">
        <f>IF(OR($D$3&lt;7,ISERROR(MATCH($C22,тур7!$D:$D,0))),IF(OR($D$3&lt;7,ISERROR(MATCH($C22,тур7!$C:$C,0))),"---",SUMIF(тур7!$C:$C,$C22,тур7!$F:$F)),SUMIF(тур7!$D:$D,$C22,тур7!$F:$F))</f>
        <v>20</v>
      </c>
      <c r="L22" s="15">
        <f t="shared" si="0"/>
        <v>14</v>
      </c>
      <c r="M22" s="28">
        <f t="shared" si="1"/>
        <v>98</v>
      </c>
      <c r="N22" s="21">
        <f t="shared" si="2"/>
        <v>0.14285714285714285</v>
      </c>
    </row>
    <row r="23" spans="1:14" ht="12.75">
      <c r="A23" s="138">
        <f t="shared" si="3"/>
        <v>18</v>
      </c>
      <c r="B23" s="125">
        <v>4</v>
      </c>
      <c r="C23" s="19" t="s">
        <v>369</v>
      </c>
      <c r="D23" s="29">
        <v>-1</v>
      </c>
      <c r="E23" s="15">
        <f>IF(ISERROR(MATCH($C23,тур1!$D:$D,0)),IF(ISERROR(MATCH($C23,тур1!$C:$C,0)),"---",SUMIF(тур1!$C:$C,$C23,тур1!$F:$F)),SUMIF(тур1!$D:$D,$C23,тур1!$F:$F))</f>
        <v>0</v>
      </c>
      <c r="F23" s="15">
        <f>IF(OR($D$3&lt;2,ISERROR(MATCH($C23,тур2!$D:$D,0))),IF(OR($D$3&lt;2,ISERROR(MATCH($C23,тур2!$C:$C,0))),"---",SUMIF(тур2!$C:$C,$C23,тур2!$F:$F)),SUMIF(тур2!$D:$D,$C23,тур2!$F:$F))</f>
        <v>-7</v>
      </c>
      <c r="G23" s="15">
        <f>IF(OR($D$3&lt;3,ISERROR(MATCH($C23,тур3!$D:$D,0))),IF(OR($D$3&lt;3,ISERROR(MATCH($C23,тур3!$C:$C,0))),"---",SUMIF(тур3!$C:$C,$C23,тур3!$F:$F)),SUMIF(тур3!$D:$D,$C23,тур3!$F:$F))</f>
        <v>-2</v>
      </c>
      <c r="H23" s="15">
        <f>IF(OR($D$3&lt;4,ISERROR(MATCH($C23,тур4!$D:$D,0))),IF(OR($D$3&lt;4,ISERROR(MATCH($C23,тур4!$C:$C,0))),"---",SUMIF(тур4!$C:$C,$C23,тур4!$F:$F)),SUMIF(тур4!$D:$D,$C23,тур4!$F:$F))</f>
        <v>15</v>
      </c>
      <c r="I23" s="15" t="str">
        <f>IF(OR($D$3&lt;5,ISERROR(MATCH($C23,тур5!$D:$D,0))),IF(OR($D$3&lt;5,ISERROR(MATCH($C23,тур5!$C:$C,0))),"---",SUMIF(тур5!$C:$C,$C23,тур5!$F:$F)),SUMIF(тур5!$D:$D,$C23,тур5!$F:$F))</f>
        <v>---</v>
      </c>
      <c r="J23" s="15" t="str">
        <f>IF(OR($D$3&lt;6,ISERROR(MATCH($C23,тур6!$D:$D,0))),IF(OR($D$3&lt;6,ISERROR(MATCH($C23,тур6!$C:$C,0))),"---",SUMIF(тур6!$C:$C,$C23,тур6!$F:$F)),SUMIF(тур6!$D:$D,$C23,тур6!$F:$F))</f>
        <v>---</v>
      </c>
      <c r="K23" s="15" t="str">
        <f>IF(OR($D$3&lt;7,ISERROR(MATCH($C23,тур7!$D:$D,0))),IF(OR($D$3&lt;7,ISERROR(MATCH($C23,тур7!$C:$C,0))),"---",SUMIF(тур7!$C:$C,$C23,тур7!$F:$F)),SUMIF(тур7!$D:$D,$C23,тур7!$F:$F))</f>
        <v>---</v>
      </c>
      <c r="L23" s="15">
        <f t="shared" si="0"/>
        <v>6</v>
      </c>
      <c r="M23" s="28">
        <f t="shared" si="1"/>
        <v>56</v>
      </c>
      <c r="N23" s="21">
        <f t="shared" si="2"/>
        <v>0.10714285714285714</v>
      </c>
    </row>
    <row r="24" spans="1:14" ht="12.75">
      <c r="A24" s="138">
        <f t="shared" si="3"/>
        <v>19</v>
      </c>
      <c r="B24" s="125">
        <v>6</v>
      </c>
      <c r="C24" s="19" t="s">
        <v>372</v>
      </c>
      <c r="D24" s="29">
        <v>-1.5</v>
      </c>
      <c r="E24" s="15">
        <f>IF(ISERROR(MATCH($C24,тур1!$D:$D,0)),IF(ISERROR(MATCH($C24,тур1!$C:$C,0)),"---",SUMIF(тур1!$C:$C,$C24,тур1!$F:$F)),SUMIF(тур1!$D:$D,$C24,тур1!$F:$F))</f>
        <v>-8</v>
      </c>
      <c r="F24" s="15">
        <f>IF(OR($D$3&lt;2,ISERROR(MATCH($C24,тур2!$D:$D,0))),IF(OR($D$3&lt;2,ISERROR(MATCH($C24,тур2!$C:$C,0))),"---",SUMIF(тур2!$C:$C,$C24,тур2!$F:$F)),SUMIF(тур2!$D:$D,$C24,тур2!$F:$F))</f>
        <v>13</v>
      </c>
      <c r="G24" s="15">
        <f>IF(OR($D$3&lt;3,ISERROR(MATCH($C24,тур3!$D:$D,0))),IF(OR($D$3&lt;3,ISERROR(MATCH($C24,тур3!$C:$C,0))),"---",SUMIF(тур3!$C:$C,$C24,тур3!$F:$F)),SUMIF(тур3!$D:$D,$C24,тур3!$F:$F))</f>
        <v>-10</v>
      </c>
      <c r="H24" s="15">
        <f>IF(OR($D$3&lt;4,ISERROR(MATCH($C24,тур4!$D:$D,0))),IF(OR($D$3&lt;4,ISERROR(MATCH($C24,тур4!$C:$C,0))),"---",SUMIF(тур4!$C:$C,$C24,тур4!$F:$F)),SUMIF(тур4!$D:$D,$C24,тур4!$F:$F))</f>
        <v>32</v>
      </c>
      <c r="I24" s="15">
        <f>IF(OR($D$3&lt;5,ISERROR(MATCH($C24,тур5!$D:$D,0))),IF(OR($D$3&lt;5,ISERROR(MATCH($C24,тур5!$C:$C,0))),"---",SUMIF(тур5!$C:$C,$C24,тур5!$F:$F)),SUMIF(тур5!$D:$D,$C24,тур5!$F:$F))</f>
        <v>1</v>
      </c>
      <c r="J24" s="15">
        <f>IF(OR($D$3&lt;6,ISERROR(MATCH($C24,тур6!$D:$D,0))),IF(OR($D$3&lt;6,ISERROR(MATCH($C24,тур6!$C:$C,0))),"---",SUMIF(тур6!$C:$C,$C24,тур6!$F:$F)),SUMIF(тур6!$D:$D,$C24,тур6!$F:$F))</f>
        <v>-10</v>
      </c>
      <c r="K24" s="15">
        <f>IF(OR($D$3&lt;7,ISERROR(MATCH($C24,тур7!$D:$D,0))),IF(OR($D$3&lt;7,ISERROR(MATCH($C24,тур7!$C:$C,0))),"---",SUMIF(тур7!$C:$C,$C24,тур7!$F:$F)),SUMIF(тур7!$D:$D,$C24,тур7!$F:$F))</f>
        <v>-13</v>
      </c>
      <c r="L24" s="15">
        <f t="shared" si="0"/>
        <v>5</v>
      </c>
      <c r="M24" s="28">
        <f t="shared" si="1"/>
        <v>98</v>
      </c>
      <c r="N24" s="21">
        <f t="shared" si="2"/>
        <v>0.05102040816326531</v>
      </c>
    </row>
    <row r="25" spans="1:14" ht="12.75">
      <c r="A25" s="138" t="str">
        <f t="shared" si="3"/>
        <v>=</v>
      </c>
      <c r="B25" s="124">
        <v>1</v>
      </c>
      <c r="C25" s="19" t="s">
        <v>373</v>
      </c>
      <c r="D25" s="29">
        <v>2</v>
      </c>
      <c r="E25" s="15">
        <f>IF(ISERROR(MATCH($C25,тур1!$D:$D,0)),IF(ISERROR(MATCH($C25,тур1!$C:$C,0)),"---",SUMIF(тур1!$C:$C,$C25,тур1!$F:$F)),SUMIF(тур1!$D:$D,$C25,тур1!$F:$F))</f>
        <v>-8</v>
      </c>
      <c r="F25" s="15">
        <f>IF(OR($D$3&lt;2,ISERROR(MATCH($C25,тур2!$D:$D,0))),IF(OR($D$3&lt;2,ISERROR(MATCH($C25,тур2!$C:$C,0))),"---",SUMIF(тур2!$C:$C,$C25,тур2!$F:$F)),SUMIF(тур2!$D:$D,$C25,тур2!$F:$F))</f>
        <v>13</v>
      </c>
      <c r="G25" s="15">
        <f>IF(OR($D$3&lt;3,ISERROR(MATCH($C25,тур3!$D:$D,0))),IF(OR($D$3&lt;3,ISERROR(MATCH($C25,тур3!$C:$C,0))),"---",SUMIF(тур3!$C:$C,$C25,тур3!$F:$F)),SUMIF(тур3!$D:$D,$C25,тур3!$F:$F))</f>
        <v>-10</v>
      </c>
      <c r="H25" s="15">
        <f>IF(OR($D$3&lt;4,ISERROR(MATCH($C25,тур4!$D:$D,0))),IF(OR($D$3&lt;4,ISERROR(MATCH($C25,тур4!$C:$C,0))),"---",SUMIF(тур4!$C:$C,$C25,тур4!$F:$F)),SUMIF(тур4!$D:$D,$C25,тур4!$F:$F))</f>
        <v>32</v>
      </c>
      <c r="I25" s="15">
        <f>IF(OR($D$3&lt;5,ISERROR(MATCH($C25,тур5!$D:$D,0))),IF(OR($D$3&lt;5,ISERROR(MATCH($C25,тур5!$C:$C,0))),"---",SUMIF(тур5!$C:$C,$C25,тур5!$F:$F)),SUMIF(тур5!$D:$D,$C25,тур5!$F:$F))</f>
        <v>1</v>
      </c>
      <c r="J25" s="15">
        <f>IF(OR($D$3&lt;6,ISERROR(MATCH($C25,тур6!$D:$D,0))),IF(OR($D$3&lt;6,ISERROR(MATCH($C25,тур6!$C:$C,0))),"---",SUMIF(тур6!$C:$C,$C25,тур6!$F:$F)),SUMIF(тур6!$D:$D,$C25,тур6!$F:$F))</f>
        <v>-10</v>
      </c>
      <c r="K25" s="15">
        <f>IF(OR($D$3&lt;7,ISERROR(MATCH($C25,тур7!$D:$D,0))),IF(OR($D$3&lt;7,ISERROR(MATCH($C25,тур7!$C:$C,0))),"---",SUMIF(тур7!$C:$C,$C25,тур7!$F:$F)),SUMIF(тур7!$D:$D,$C25,тур7!$F:$F))</f>
        <v>-13</v>
      </c>
      <c r="L25" s="15">
        <f t="shared" si="0"/>
        <v>5</v>
      </c>
      <c r="M25" s="28">
        <f t="shared" si="1"/>
        <v>98</v>
      </c>
      <c r="N25" s="21">
        <f t="shared" si="2"/>
        <v>0.05102040816326531</v>
      </c>
    </row>
    <row r="26" spans="1:14" ht="12.75">
      <c r="A26" s="138">
        <f t="shared" si="3"/>
        <v>21</v>
      </c>
      <c r="B26" s="125">
        <v>4</v>
      </c>
      <c r="C26" s="19" t="s">
        <v>383</v>
      </c>
      <c r="D26" s="29">
        <v>-1.5</v>
      </c>
      <c r="E26" s="15">
        <f>IF(ISERROR(MATCH($C26,тур1!$D:$D,0)),IF(ISERROR(MATCH($C26,тур1!$C:$C,0)),"---",SUMIF(тур1!$C:$C,$C26,тур1!$F:$F)),SUMIF(тур1!$D:$D,$C26,тур1!$F:$F))</f>
        <v>-46</v>
      </c>
      <c r="F26" s="15">
        <f>IF(OR($D$3&lt;2,ISERROR(MATCH($C26,тур2!$D:$D,0))),IF(OR($D$3&lt;2,ISERROR(MATCH($C26,тур2!$C:$C,0))),"---",SUMIF(тур2!$C:$C,$C26,тур2!$F:$F)),SUMIF(тур2!$D:$D,$C26,тур2!$F:$F))</f>
        <v>-5</v>
      </c>
      <c r="G26" s="15">
        <f>IF(OR($D$3&lt;3,ISERROR(MATCH($C26,тур3!$D:$D,0))),IF(OR($D$3&lt;3,ISERROR(MATCH($C26,тур3!$C:$C,0))),"---",SUMIF(тур3!$C:$C,$C26,тур3!$F:$F)),SUMIF(тур3!$D:$D,$C26,тур3!$F:$F))</f>
        <v>10</v>
      </c>
      <c r="H26" s="15">
        <f>IF(OR($D$3&lt;4,ISERROR(MATCH($C26,тур4!$D:$D,0))),IF(OR($D$3&lt;4,ISERROR(MATCH($C26,тур4!$C:$C,0))),"---",SUMIF(тур4!$C:$C,$C26,тур4!$F:$F)),SUMIF(тур4!$D:$D,$C26,тур4!$F:$F))</f>
        <v>-32</v>
      </c>
      <c r="I26" s="15">
        <f>IF(OR($D$3&lt;5,ISERROR(MATCH($C26,тур5!$D:$D,0))),IF(OR($D$3&lt;5,ISERROR(MATCH($C26,тур5!$C:$C,0))),"---",SUMIF(тур5!$C:$C,$C26,тур5!$F:$F)),SUMIF(тур5!$D:$D,$C26,тур5!$F:$F))</f>
        <v>32</v>
      </c>
      <c r="J26" s="15">
        <f>IF(OR($D$3&lt;6,ISERROR(MATCH($C26,тур6!$D:$D,0))),IF(OR($D$3&lt;6,ISERROR(MATCH($C26,тур6!$C:$C,0))),"---",SUMIF(тур6!$C:$C,$C26,тур6!$F:$F)),SUMIF(тур6!$D:$D,$C26,тур6!$F:$F))</f>
        <v>28</v>
      </c>
      <c r="K26" s="15">
        <f>IF(OR($D$3&lt;7,ISERROR(MATCH($C26,тур7!$D:$D,0))),IF(OR($D$3&lt;7,ISERROR(MATCH($C26,тур7!$C:$C,0))),"---",SUMIF(тур7!$C:$C,$C26,тур7!$F:$F)),SUMIF(тур7!$D:$D,$C26,тур7!$F:$F))</f>
        <v>3</v>
      </c>
      <c r="L26" s="15">
        <f t="shared" si="0"/>
        <v>-10</v>
      </c>
      <c r="M26" s="28">
        <f t="shared" si="1"/>
        <v>98</v>
      </c>
      <c r="N26" s="21">
        <f t="shared" si="2"/>
        <v>-0.10204081632653061</v>
      </c>
    </row>
    <row r="27" spans="1:14" ht="12.75">
      <c r="A27" s="138" t="str">
        <f t="shared" si="3"/>
        <v>=</v>
      </c>
      <c r="B27" s="125">
        <v>8</v>
      </c>
      <c r="C27" s="19" t="s">
        <v>382</v>
      </c>
      <c r="D27" s="29">
        <v>2.5</v>
      </c>
      <c r="E27" s="15">
        <f>IF(ISERROR(MATCH($C27,тур1!$D:$D,0)),IF(ISERROR(MATCH($C27,тур1!$C:$C,0)),"---",SUMIF(тур1!$C:$C,$C27,тур1!$F:$F)),SUMIF(тур1!$D:$D,$C27,тур1!$F:$F))</f>
        <v>-46</v>
      </c>
      <c r="F27" s="15">
        <f>IF(OR($D$3&lt;2,ISERROR(MATCH($C27,тур2!$D:$D,0))),IF(OR($D$3&lt;2,ISERROR(MATCH($C27,тур2!$C:$C,0))),"---",SUMIF(тур2!$C:$C,$C27,тур2!$F:$F)),SUMIF(тур2!$D:$D,$C27,тур2!$F:$F))</f>
        <v>-5</v>
      </c>
      <c r="G27" s="15">
        <f>IF(OR($D$3&lt;3,ISERROR(MATCH($C27,тур3!$D:$D,0))),IF(OR($D$3&lt;3,ISERROR(MATCH($C27,тур3!$C:$C,0))),"---",SUMIF(тур3!$C:$C,$C27,тур3!$F:$F)),SUMIF(тур3!$D:$D,$C27,тур3!$F:$F))</f>
        <v>10</v>
      </c>
      <c r="H27" s="15">
        <f>IF(OR($D$3&lt;4,ISERROR(MATCH($C27,тур4!$D:$D,0))),IF(OR($D$3&lt;4,ISERROR(MATCH($C27,тур4!$C:$C,0))),"---",SUMIF(тур4!$C:$C,$C27,тур4!$F:$F)),SUMIF(тур4!$D:$D,$C27,тур4!$F:$F))</f>
        <v>-32</v>
      </c>
      <c r="I27" s="15">
        <f>IF(OR($D$3&lt;5,ISERROR(MATCH($C27,тур5!$D:$D,0))),IF(OR($D$3&lt;5,ISERROR(MATCH($C27,тур5!$C:$C,0))),"---",SUMIF(тур5!$C:$C,$C27,тур5!$F:$F)),SUMIF(тур5!$D:$D,$C27,тур5!$F:$F))</f>
        <v>32</v>
      </c>
      <c r="J27" s="15">
        <f>IF(OR($D$3&lt;6,ISERROR(MATCH($C27,тур6!$D:$D,0))),IF(OR($D$3&lt;6,ISERROR(MATCH($C27,тур6!$C:$C,0))),"---",SUMIF(тур6!$C:$C,$C27,тур6!$F:$F)),SUMIF(тур6!$D:$D,$C27,тур6!$F:$F))</f>
        <v>28</v>
      </c>
      <c r="K27" s="15">
        <f>IF(OR($D$3&lt;7,ISERROR(MATCH($C27,тур7!$D:$D,0))),IF(OR($D$3&lt;7,ISERROR(MATCH($C27,тур7!$C:$C,0))),"---",SUMIF(тур7!$C:$C,$C27,тур7!$F:$F)),SUMIF(тур7!$D:$D,$C27,тур7!$F:$F))</f>
        <v>3</v>
      </c>
      <c r="L27" s="15">
        <f t="shared" si="0"/>
        <v>-10</v>
      </c>
      <c r="M27" s="28">
        <f t="shared" si="1"/>
        <v>98</v>
      </c>
      <c r="N27" s="21">
        <f t="shared" si="2"/>
        <v>-0.10204081632653061</v>
      </c>
    </row>
    <row r="28" spans="1:14" ht="12.75">
      <c r="A28" s="138">
        <f t="shared" si="3"/>
        <v>23</v>
      </c>
      <c r="B28" s="125">
        <v>7</v>
      </c>
      <c r="C28" s="19" t="s">
        <v>376</v>
      </c>
      <c r="D28" s="29">
        <v>-0.5</v>
      </c>
      <c r="E28" s="15">
        <f>IF(ISERROR(MATCH($C28,тур1!$D:$D,0)),IF(ISERROR(MATCH($C28,тур1!$C:$C,0)),"---",SUMIF(тур1!$C:$C,$C28,тур1!$F:$F)),SUMIF(тур1!$D:$D,$C28,тур1!$F:$F))</f>
        <v>-14</v>
      </c>
      <c r="F28" s="15">
        <f>IF(OR($D$3&lt;2,ISERROR(MATCH($C28,тур2!$D:$D,0))),IF(OR($D$3&lt;2,ISERROR(MATCH($C28,тур2!$C:$C,0))),"---",SUMIF(тур2!$C:$C,$C28,тур2!$F:$F)),SUMIF(тур2!$D:$D,$C28,тур2!$F:$F))</f>
        <v>-12</v>
      </c>
      <c r="G28" s="15">
        <f>IF(OR($D$3&lt;3,ISERROR(MATCH($C28,тур3!$D:$D,0))),IF(OR($D$3&lt;3,ISERROR(MATCH($C28,тур3!$C:$C,0))),"---",SUMIF(тур3!$C:$C,$C28,тур3!$F:$F)),SUMIF(тур3!$D:$D,$C28,тур3!$F:$F))</f>
        <v>-50</v>
      </c>
      <c r="H28" s="15">
        <f>IF(OR($D$3&lt;4,ISERROR(MATCH($C28,тур4!$D:$D,0))),IF(OR($D$3&lt;4,ISERROR(MATCH($C28,тур4!$C:$C,0))),"---",SUMIF(тур4!$C:$C,$C28,тур4!$F:$F)),SUMIF(тур4!$D:$D,$C28,тур4!$F:$F))</f>
        <v>-11</v>
      </c>
      <c r="I28" s="15">
        <f>IF(OR($D$3&lt;5,ISERROR(MATCH($C28,тур5!$D:$D,0))),IF(OR($D$3&lt;5,ISERROR(MATCH($C28,тур5!$C:$C,0))),"---",SUMIF(тур5!$C:$C,$C28,тур5!$F:$F)),SUMIF(тур5!$D:$D,$C28,тур5!$F:$F))</f>
        <v>6</v>
      </c>
      <c r="J28" s="15">
        <f>IF(OR($D$3&lt;6,ISERROR(MATCH($C28,тур6!$D:$D,0))),IF(OR($D$3&lt;6,ISERROR(MATCH($C28,тур6!$C:$C,0))),"---",SUMIF(тур6!$C:$C,$C28,тур6!$F:$F)),SUMIF(тур6!$D:$D,$C28,тур6!$F:$F))</f>
        <v>35</v>
      </c>
      <c r="K28" s="15">
        <f>IF(OR($D$3&lt;7,ISERROR(MATCH($C28,тур7!$D:$D,0))),IF(OR($D$3&lt;7,ISERROR(MATCH($C28,тур7!$C:$C,0))),"---",SUMIF(тур7!$C:$C,$C28,тур7!$F:$F)),SUMIF(тур7!$D:$D,$C28,тур7!$F:$F))</f>
        <v>15</v>
      </c>
      <c r="L28" s="15">
        <f t="shared" si="0"/>
        <v>-31</v>
      </c>
      <c r="M28" s="28">
        <f t="shared" si="1"/>
        <v>98</v>
      </c>
      <c r="N28" s="21">
        <f t="shared" si="2"/>
        <v>-0.3163265306122449</v>
      </c>
    </row>
    <row r="29" spans="1:14" ht="12.75">
      <c r="A29" s="138" t="str">
        <f t="shared" si="3"/>
        <v>=</v>
      </c>
      <c r="B29" s="125">
        <v>1</v>
      </c>
      <c r="C29" s="30" t="s">
        <v>377</v>
      </c>
      <c r="D29" s="29">
        <v>0.25</v>
      </c>
      <c r="E29" s="15">
        <f>IF(ISERROR(MATCH($C29,тур1!$D:$D,0)),IF(ISERROR(MATCH($C29,тур1!$C:$C,0)),"---",SUMIF(тур1!$C:$C,$C29,тур1!$F:$F)),SUMIF(тур1!$D:$D,$C29,тур1!$F:$F))</f>
        <v>-14</v>
      </c>
      <c r="F29" s="15">
        <f>IF(OR($D$3&lt;2,ISERROR(MATCH($C29,тур2!$D:$D,0))),IF(OR($D$3&lt;2,ISERROR(MATCH($C29,тур2!$C:$C,0))),"---",SUMIF(тур2!$C:$C,$C29,тур2!$F:$F)),SUMIF(тур2!$D:$D,$C29,тур2!$F:$F))</f>
        <v>-12</v>
      </c>
      <c r="G29" s="15">
        <f>IF(OR($D$3&lt;3,ISERROR(MATCH($C29,тур3!$D:$D,0))),IF(OR($D$3&lt;3,ISERROR(MATCH($C29,тур3!$C:$C,0))),"---",SUMIF(тур3!$C:$C,$C29,тур3!$F:$F)),SUMIF(тур3!$D:$D,$C29,тур3!$F:$F))</f>
        <v>-50</v>
      </c>
      <c r="H29" s="15">
        <f>IF(OR($D$3&lt;4,ISERROR(MATCH($C29,тур4!$D:$D,0))),IF(OR($D$3&lt;4,ISERROR(MATCH($C29,тур4!$C:$C,0))),"---",SUMIF(тур4!$C:$C,$C29,тур4!$F:$F)),SUMIF(тур4!$D:$D,$C29,тур4!$F:$F))</f>
        <v>-11</v>
      </c>
      <c r="I29" s="15">
        <f>IF(OR($D$3&lt;5,ISERROR(MATCH($C29,тур5!$D:$D,0))),IF(OR($D$3&lt;5,ISERROR(MATCH($C29,тур5!$C:$C,0))),"---",SUMIF(тур5!$C:$C,$C29,тур5!$F:$F)),SUMIF(тур5!$D:$D,$C29,тур5!$F:$F))</f>
        <v>6</v>
      </c>
      <c r="J29" s="15">
        <f>IF(OR($D$3&lt;6,ISERROR(MATCH($C29,тур6!$D:$D,0))),IF(OR($D$3&lt;6,ISERROR(MATCH($C29,тур6!$C:$C,0))),"---",SUMIF(тур6!$C:$C,$C29,тур6!$F:$F)),SUMIF(тур6!$D:$D,$C29,тур6!$F:$F))</f>
        <v>35</v>
      </c>
      <c r="K29" s="15">
        <f>IF(OR($D$3&lt;7,ISERROR(MATCH($C29,тур7!$D:$D,0))),IF(OR($D$3&lt;7,ISERROR(MATCH($C29,тур7!$C:$C,0))),"---",SUMIF(тур7!$C:$C,$C29,тур7!$F:$F)),SUMIF(тур7!$D:$D,$C29,тур7!$F:$F))</f>
        <v>15</v>
      </c>
      <c r="L29" s="15">
        <f t="shared" si="0"/>
        <v>-31</v>
      </c>
      <c r="M29" s="28">
        <f t="shared" si="1"/>
        <v>98</v>
      </c>
      <c r="N29" s="21">
        <f t="shared" si="2"/>
        <v>-0.3163265306122449</v>
      </c>
    </row>
    <row r="30" spans="1:14" ht="12.75">
      <c r="A30" s="138">
        <f t="shared" si="3"/>
        <v>25</v>
      </c>
      <c r="B30" s="125">
        <v>3</v>
      </c>
      <c r="C30" s="19" t="s">
        <v>366</v>
      </c>
      <c r="D30" s="29">
        <v>2.5</v>
      </c>
      <c r="E30" s="15">
        <f>IF(ISERROR(MATCH($C30,тур1!$D:$D,0)),IF(ISERROR(MATCH($C30,тур1!$C:$C,0)),"---",SUMIF(тур1!$C:$C,$C30,тур1!$F:$F)),SUMIF(тур1!$D:$D,$C30,тур1!$F:$F))</f>
        <v>0</v>
      </c>
      <c r="F30" s="15">
        <f>IF(OR($D$3&lt;2,ISERROR(MATCH($C30,тур2!$D:$D,0))),IF(OR($D$3&lt;2,ISERROR(MATCH($C30,тур2!$C:$C,0))),"---",SUMIF(тур2!$C:$C,$C30,тур2!$F:$F)),SUMIF(тур2!$D:$D,$C30,тур2!$F:$F))</f>
        <v>-6</v>
      </c>
      <c r="G30" s="15">
        <f>IF(OR($D$3&lt;3,ISERROR(MATCH($C30,тур3!$D:$D,0))),IF(OR($D$3&lt;3,ISERROR(MATCH($C30,тур3!$C:$C,0))),"---",SUMIF(тур3!$C:$C,$C30,тур3!$F:$F)),SUMIF(тур3!$D:$D,$C30,тур3!$F:$F))</f>
        <v>-6</v>
      </c>
      <c r="H30" s="15">
        <f>IF(OR($D$3&lt;4,ISERROR(MATCH($C30,тур4!$D:$D,0))),IF(OR($D$3&lt;4,ISERROR(MATCH($C30,тур4!$C:$C,0))),"---",SUMIF(тур4!$C:$C,$C30,тур4!$F:$F)),SUMIF(тур4!$D:$D,$C30,тур4!$F:$F))</f>
        <v>-49</v>
      </c>
      <c r="I30" s="15">
        <f>IF(OR($D$3&lt;5,ISERROR(MATCH($C30,тур5!$D:$D,0))),IF(OR($D$3&lt;5,ISERROR(MATCH($C30,тур5!$C:$C,0))),"---",SUMIF(тур5!$C:$C,$C30,тур5!$F:$F)),SUMIF(тур5!$D:$D,$C30,тур5!$F:$F))</f>
        <v>-14</v>
      </c>
      <c r="J30" s="15">
        <f>IF(OR($D$3&lt;6,ISERROR(MATCH($C30,тур6!$D:$D,0))),IF(OR($D$3&lt;6,ISERROR(MATCH($C30,тур6!$C:$C,0))),"---",SUMIF(тур6!$C:$C,$C30,тур6!$F:$F)),SUMIF(тур6!$D:$D,$C30,тур6!$F:$F))</f>
        <v>-28</v>
      </c>
      <c r="K30" s="15">
        <f>IF(OR($D$3&lt;7,ISERROR(MATCH($C30,тур7!$D:$D,0))),IF(OR($D$3&lt;7,ISERROR(MATCH($C30,тур7!$C:$C,0))),"---",SUMIF(тур7!$C:$C,$C30,тур7!$F:$F)),SUMIF(тур7!$D:$D,$C30,тур7!$F:$F))</f>
        <v>35</v>
      </c>
      <c r="L30" s="15">
        <f t="shared" si="0"/>
        <v>-68</v>
      </c>
      <c r="M30" s="28">
        <f t="shared" si="1"/>
        <v>98</v>
      </c>
      <c r="N30" s="21">
        <f t="shared" si="2"/>
        <v>-0.6938775510204082</v>
      </c>
    </row>
    <row r="31" spans="1:14" ht="12.75">
      <c r="A31" s="138" t="str">
        <f t="shared" si="3"/>
        <v>=</v>
      </c>
      <c r="B31" s="125">
        <v>8</v>
      </c>
      <c r="C31" s="19" t="s">
        <v>367</v>
      </c>
      <c r="D31" s="29">
        <v>2.5</v>
      </c>
      <c r="E31" s="15">
        <f>IF(ISERROR(MATCH($C31,тур1!$D:$D,0)),IF(ISERROR(MATCH($C31,тур1!$C:$C,0)),"---",SUMIF(тур1!$C:$C,$C31,тур1!$F:$F)),SUMIF(тур1!$D:$D,$C31,тур1!$F:$F))</f>
        <v>0</v>
      </c>
      <c r="F31" s="15">
        <f>IF(OR($D$3&lt;2,ISERROR(MATCH($C31,тур2!$D:$D,0))),IF(OR($D$3&lt;2,ISERROR(MATCH($C31,тур2!$C:$C,0))),"---",SUMIF(тур2!$C:$C,$C31,тур2!$F:$F)),SUMIF(тур2!$D:$D,$C31,тур2!$F:$F))</f>
        <v>-6</v>
      </c>
      <c r="G31" s="15">
        <f>IF(OR($D$3&lt;3,ISERROR(MATCH($C31,тур3!$D:$D,0))),IF(OR($D$3&lt;3,ISERROR(MATCH($C31,тур3!$C:$C,0))),"---",SUMIF(тур3!$C:$C,$C31,тур3!$F:$F)),SUMIF(тур3!$D:$D,$C31,тур3!$F:$F))</f>
        <v>-6</v>
      </c>
      <c r="H31" s="15">
        <f>IF(OR($D$3&lt;4,ISERROR(MATCH($C31,тур4!$D:$D,0))),IF(OR($D$3&lt;4,ISERROR(MATCH($C31,тур4!$C:$C,0))),"---",SUMIF(тур4!$C:$C,$C31,тур4!$F:$F)),SUMIF(тур4!$D:$D,$C31,тур4!$F:$F))</f>
        <v>-49</v>
      </c>
      <c r="I31" s="15">
        <f>IF(OR($D$3&lt;5,ISERROR(MATCH($C31,тур5!$D:$D,0))),IF(OR($D$3&lt;5,ISERROR(MATCH($C31,тур5!$C:$C,0))),"---",SUMIF(тур5!$C:$C,$C31,тур5!$F:$F)),SUMIF(тур5!$D:$D,$C31,тур5!$F:$F))</f>
        <v>-14</v>
      </c>
      <c r="J31" s="15">
        <f>IF(OR($D$3&lt;6,ISERROR(MATCH($C31,тур6!$D:$D,0))),IF(OR($D$3&lt;6,ISERROR(MATCH($C31,тур6!$C:$C,0))),"---",SUMIF(тур6!$C:$C,$C31,тур6!$F:$F)),SUMIF(тур6!$D:$D,$C31,тур6!$F:$F))</f>
        <v>-28</v>
      </c>
      <c r="K31" s="15">
        <f>IF(OR($D$3&lt;7,ISERROR(MATCH($C31,тур7!$D:$D,0))),IF(OR($D$3&lt;7,ISERROR(MATCH($C31,тур7!$C:$C,0))),"---",SUMIF(тур7!$C:$C,$C31,тур7!$F:$F)),SUMIF(тур7!$D:$D,$C31,тур7!$F:$F))</f>
        <v>35</v>
      </c>
      <c r="L31" s="15">
        <f t="shared" si="0"/>
        <v>-68</v>
      </c>
      <c r="M31" s="28">
        <f t="shared" si="1"/>
        <v>98</v>
      </c>
      <c r="N31" s="21">
        <f t="shared" si="2"/>
        <v>-0.6938775510204082</v>
      </c>
    </row>
    <row r="32" spans="1:14" ht="12.75">
      <c r="A32" s="138">
        <f t="shared" si="3"/>
        <v>27</v>
      </c>
      <c r="B32" s="124">
        <v>5</v>
      </c>
      <c r="C32" s="19" t="s">
        <v>370</v>
      </c>
      <c r="D32" s="29">
        <v>0</v>
      </c>
      <c r="E32" s="15">
        <f>IF(ISERROR(MATCH($C32,тур1!$D:$D,0)),IF(ISERROR(MATCH($C32,тур1!$C:$C,0)),"---",SUMIF(тур1!$C:$C,$C32,тур1!$F:$F)),SUMIF(тур1!$D:$D,$C32,тур1!$F:$F))</f>
        <v>-1</v>
      </c>
      <c r="F32" s="15">
        <f>IF(OR($D$3&lt;2,ISERROR(MATCH($C32,тур2!$D:$D,0))),IF(OR($D$3&lt;2,ISERROR(MATCH($C32,тур2!$C:$C,0))),"---",SUMIF(тур2!$C:$C,$C32,тур2!$F:$F)),SUMIF(тур2!$D:$D,$C32,тур2!$F:$F))</f>
        <v>-58</v>
      </c>
      <c r="G32" s="15">
        <f>IF(OR($D$3&lt;3,ISERROR(MATCH($C32,тур3!$D:$D,0))),IF(OR($D$3&lt;3,ISERROR(MATCH($C32,тур3!$C:$C,0))),"---",SUMIF(тур3!$C:$C,$C32,тур3!$F:$F)),SUMIF(тур3!$D:$D,$C32,тур3!$F:$F))</f>
        <v>-10</v>
      </c>
      <c r="H32" s="15">
        <f>IF(OR($D$3&lt;4,ISERROR(MATCH($C32,тур4!$D:$D,0))),IF(OR($D$3&lt;4,ISERROR(MATCH($C32,тур4!$C:$C,0))),"---",SUMIF(тур4!$C:$C,$C32,тур4!$F:$F)),SUMIF(тур4!$D:$D,$C32,тур4!$F:$F))</f>
        <v>8</v>
      </c>
      <c r="I32" s="15">
        <f>IF(OR($D$3&lt;5,ISERROR(MATCH($C32,тур5!$D:$D,0))),IF(OR($D$3&lt;5,ISERROR(MATCH($C32,тур5!$C:$C,0))),"---",SUMIF(тур5!$C:$C,$C32,тур5!$F:$F)),SUMIF(тур5!$D:$D,$C32,тур5!$F:$F))</f>
        <v>-32</v>
      </c>
      <c r="J32" s="15">
        <f>IF(OR($D$3&lt;6,ISERROR(MATCH($C32,тур6!$D:$D,0))),IF(OR($D$3&lt;6,ISERROR(MATCH($C32,тур6!$C:$C,0))),"---",SUMIF(тур6!$C:$C,$C32,тур6!$F:$F)),SUMIF(тур6!$D:$D,$C32,тур6!$F:$F))</f>
        <v>4</v>
      </c>
      <c r="K32" s="15">
        <f>IF(OR($D$3&lt;7,ISERROR(MATCH($C32,тур7!$D:$D,0))),IF(OR($D$3&lt;7,ISERROR(MATCH($C32,тур7!$C:$C,0))),"---",SUMIF(тур7!$C:$C,$C32,тур7!$F:$F)),SUMIF(тур7!$D:$D,$C32,тур7!$F:$F))</f>
        <v>17</v>
      </c>
      <c r="L32" s="15">
        <f t="shared" si="0"/>
        <v>-72</v>
      </c>
      <c r="M32" s="28">
        <f t="shared" si="1"/>
        <v>98</v>
      </c>
      <c r="N32" s="21">
        <f t="shared" si="2"/>
        <v>-0.7346938775510204</v>
      </c>
    </row>
    <row r="33" spans="1:14" ht="12.75">
      <c r="A33" s="138" t="str">
        <f t="shared" si="3"/>
        <v>=</v>
      </c>
      <c r="B33" s="125">
        <v>4</v>
      </c>
      <c r="C33" s="19" t="s">
        <v>371</v>
      </c>
      <c r="D33" s="29">
        <v>-1</v>
      </c>
      <c r="E33" s="15">
        <f>IF(ISERROR(MATCH($C33,тур1!$D:$D,0)),IF(ISERROR(MATCH($C33,тур1!$C:$C,0)),"---",SUMIF(тур1!$C:$C,$C33,тур1!$F:$F)),SUMIF(тур1!$D:$D,$C33,тур1!$F:$F))</f>
        <v>-1</v>
      </c>
      <c r="F33" s="15">
        <f>IF(OR($D$3&lt;2,ISERROR(MATCH($C33,тур2!$D:$D,0))),IF(OR($D$3&lt;2,ISERROR(MATCH($C33,тур2!$C:$C,0))),"---",SUMIF(тур2!$C:$C,$C33,тур2!$F:$F)),SUMIF(тур2!$D:$D,$C33,тур2!$F:$F))</f>
        <v>-58</v>
      </c>
      <c r="G33" s="15">
        <f>IF(OR($D$3&lt;3,ISERROR(MATCH($C33,тур3!$D:$D,0))),IF(OR($D$3&lt;3,ISERROR(MATCH($C33,тур3!$C:$C,0))),"---",SUMIF(тур3!$C:$C,$C33,тур3!$F:$F)),SUMIF(тур3!$D:$D,$C33,тур3!$F:$F))</f>
        <v>-10</v>
      </c>
      <c r="H33" s="15">
        <f>IF(OR($D$3&lt;4,ISERROR(MATCH($C33,тур4!$D:$D,0))),IF(OR($D$3&lt;4,ISERROR(MATCH($C33,тур4!$C:$C,0))),"---",SUMIF(тур4!$C:$C,$C33,тур4!$F:$F)),SUMIF(тур4!$D:$D,$C33,тур4!$F:$F))</f>
        <v>8</v>
      </c>
      <c r="I33" s="15">
        <f>IF(OR($D$3&lt;5,ISERROR(MATCH($C33,тур5!$D:$D,0))),IF(OR($D$3&lt;5,ISERROR(MATCH($C33,тур5!$C:$C,0))),"---",SUMIF(тур5!$C:$C,$C33,тур5!$F:$F)),SUMIF(тур5!$D:$D,$C33,тур5!$F:$F))</f>
        <v>-32</v>
      </c>
      <c r="J33" s="15">
        <f>IF(OR($D$3&lt;6,ISERROR(MATCH($C33,тур6!$D:$D,0))),IF(OR($D$3&lt;6,ISERROR(MATCH($C33,тур6!$C:$C,0))),"---",SUMIF(тур6!$C:$C,$C33,тур6!$F:$F)),SUMIF(тур6!$D:$D,$C33,тур6!$F:$F))</f>
        <v>4</v>
      </c>
      <c r="K33" s="15">
        <f>IF(OR($D$3&lt;7,ISERROR(MATCH($C33,тур7!$D:$D,0))),IF(OR($D$3&lt;7,ISERROR(MATCH($C33,тур7!$C:$C,0))),"---",SUMIF(тур7!$C:$C,$C33,тур7!$F:$F)),SUMIF(тур7!$D:$D,$C33,тур7!$F:$F))</f>
        <v>17</v>
      </c>
      <c r="L33" s="15">
        <f t="shared" si="0"/>
        <v>-72</v>
      </c>
      <c r="M33" s="28">
        <f t="shared" si="1"/>
        <v>98</v>
      </c>
      <c r="N33" s="21">
        <f t="shared" si="2"/>
        <v>-0.7346938775510204</v>
      </c>
    </row>
    <row r="34" spans="1:14" ht="12.75">
      <c r="A34" s="138">
        <f t="shared" si="3"/>
        <v>29</v>
      </c>
      <c r="B34" s="125">
        <v>7</v>
      </c>
      <c r="C34" s="19" t="s">
        <v>363</v>
      </c>
      <c r="D34" s="29">
        <v>-1</v>
      </c>
      <c r="E34" s="15">
        <f>IF(ISERROR(MATCH($C34,тур1!$D:$D,0)),IF(ISERROR(MATCH($C34,тур1!$C:$C,0)),"---",SUMIF(тур1!$C:$C,$C34,тур1!$F:$F)),SUMIF(тур1!$D:$D,$C34,тур1!$F:$F))</f>
        <v>8</v>
      </c>
      <c r="F34" s="15">
        <f>IF(OR($D$3&lt;2,ISERROR(MATCH($C34,тур2!$D:$D,0))),IF(OR($D$3&lt;2,ISERROR(MATCH($C34,тур2!$C:$C,0))),"---",SUMIF(тур2!$C:$C,$C34,тур2!$F:$F)),SUMIF(тур2!$D:$D,$C34,тур2!$F:$F))</f>
        <v>12</v>
      </c>
      <c r="G34" s="15">
        <f>IF(OR($D$3&lt;3,ISERROR(MATCH($C34,тур3!$D:$D,0))),IF(OR($D$3&lt;3,ISERROR(MATCH($C34,тур3!$C:$C,0))),"---",SUMIF(тур3!$C:$C,$C34,тур3!$F:$F)),SUMIF(тур3!$D:$D,$C34,тур3!$F:$F))</f>
        <v>-24</v>
      </c>
      <c r="H34" s="15">
        <f>IF(OR($D$3&lt;4,ISERROR(MATCH($C34,тур4!$D:$D,0))),IF(OR($D$3&lt;4,ISERROR(MATCH($C34,тур4!$C:$C,0))),"---",SUMIF(тур4!$C:$C,$C34,тур4!$F:$F)),SUMIF(тур4!$D:$D,$C34,тур4!$F:$F))</f>
        <v>-22</v>
      </c>
      <c r="I34" s="15">
        <f>IF(OR($D$3&lt;5,ISERROR(MATCH($C34,тур5!$D:$D,0))),IF(OR($D$3&lt;5,ISERROR(MATCH($C34,тур5!$C:$C,0))),"---",SUMIF(тур5!$C:$C,$C34,тур5!$F:$F)),SUMIF(тур5!$D:$D,$C34,тур5!$F:$F))</f>
        <v>-24</v>
      </c>
      <c r="J34" s="15">
        <f>IF(OR($D$3&lt;6,ISERROR(MATCH($C34,тур6!$D:$D,0))),IF(OR($D$3&lt;6,ISERROR(MATCH($C34,тур6!$C:$C,0))),"---",SUMIF(тур6!$C:$C,$C34,тур6!$F:$F)),SUMIF(тур6!$D:$D,$C34,тур6!$F:$F))</f>
        <v>-9</v>
      </c>
      <c r="K34" s="15">
        <f>IF(OR($D$3&lt;7,ISERROR(MATCH($C34,тур7!$D:$D,0))),IF(OR($D$3&lt;7,ISERROR(MATCH($C34,тур7!$C:$C,0))),"---",SUMIF(тур7!$C:$C,$C34,тур7!$F:$F)),SUMIF(тур7!$D:$D,$C34,тур7!$F:$F))</f>
        <v>-17</v>
      </c>
      <c r="L34" s="15">
        <f t="shared" si="0"/>
        <v>-76</v>
      </c>
      <c r="M34" s="28">
        <f t="shared" si="1"/>
        <v>98</v>
      </c>
      <c r="N34" s="21">
        <f t="shared" si="2"/>
        <v>-0.7755102040816326</v>
      </c>
    </row>
    <row r="35" spans="1:14" ht="12.75">
      <c r="A35" s="138" t="str">
        <f t="shared" si="3"/>
        <v>=</v>
      </c>
      <c r="B35" s="125">
        <v>3</v>
      </c>
      <c r="C35" s="19" t="s">
        <v>362</v>
      </c>
      <c r="D35" s="29">
        <v>3</v>
      </c>
      <c r="E35" s="15">
        <f>IF(ISERROR(MATCH($C35,тур1!$D:$D,0)),IF(ISERROR(MATCH($C35,тур1!$C:$C,0)),"---",SUMIF(тур1!$C:$C,$C35,тур1!$F:$F)),SUMIF(тур1!$D:$D,$C35,тур1!$F:$F))</f>
        <v>8</v>
      </c>
      <c r="F35" s="15">
        <f>IF(OR($D$3&lt;2,ISERROR(MATCH($C35,тур2!$D:$D,0))),IF(OR($D$3&lt;2,ISERROR(MATCH($C35,тур2!$C:$C,0))),"---",SUMIF(тур2!$C:$C,$C35,тур2!$F:$F)),SUMIF(тур2!$D:$D,$C35,тур2!$F:$F))</f>
        <v>12</v>
      </c>
      <c r="G35" s="15">
        <f>IF(OR($D$3&lt;3,ISERROR(MATCH($C35,тур3!$D:$D,0))),IF(OR($D$3&lt;3,ISERROR(MATCH($C35,тур3!$C:$C,0))),"---",SUMIF(тур3!$C:$C,$C35,тур3!$F:$F)),SUMIF(тур3!$D:$D,$C35,тур3!$F:$F))</f>
        <v>-24</v>
      </c>
      <c r="H35" s="15">
        <f>IF(OR($D$3&lt;4,ISERROR(MATCH($C35,тур4!$D:$D,0))),IF(OR($D$3&lt;4,ISERROR(MATCH($C35,тур4!$C:$C,0))),"---",SUMIF(тур4!$C:$C,$C35,тур4!$F:$F)),SUMIF(тур4!$D:$D,$C35,тур4!$F:$F))</f>
        <v>-22</v>
      </c>
      <c r="I35" s="15">
        <f>IF(OR($D$3&lt;5,ISERROR(MATCH($C35,тур5!$D:$D,0))),IF(OR($D$3&lt;5,ISERROR(MATCH($C35,тур5!$C:$C,0))),"---",SUMIF(тур5!$C:$C,$C35,тур5!$F:$F)),SUMIF(тур5!$D:$D,$C35,тур5!$F:$F))</f>
        <v>-24</v>
      </c>
      <c r="J35" s="15">
        <f>IF(OR($D$3&lt;6,ISERROR(MATCH($C35,тур6!$D:$D,0))),IF(OR($D$3&lt;6,ISERROR(MATCH($C35,тур6!$C:$C,0))),"---",SUMIF(тур6!$C:$C,$C35,тур6!$F:$F)),SUMIF(тур6!$D:$D,$C35,тур6!$F:$F))</f>
        <v>-9</v>
      </c>
      <c r="K35" s="15">
        <f>IF(OR($D$3&lt;7,ISERROR(MATCH($C35,тур7!$D:$D,0))),IF(OR($D$3&lt;7,ISERROR(MATCH($C35,тур7!$C:$C,0))),"---",SUMIF(тур7!$C:$C,$C35,тур7!$F:$F)),SUMIF(тур7!$D:$D,$C35,тур7!$F:$F))</f>
        <v>-17</v>
      </c>
      <c r="L35" s="15">
        <f t="shared" si="0"/>
        <v>-76</v>
      </c>
      <c r="M35" s="28">
        <f t="shared" si="1"/>
        <v>98</v>
      </c>
      <c r="N35" s="21">
        <f t="shared" si="2"/>
        <v>-0.7755102040816326</v>
      </c>
    </row>
    <row r="36" spans="1:14" ht="12.75">
      <c r="A36" s="138">
        <f t="shared" si="3"/>
        <v>31</v>
      </c>
      <c r="B36" s="125">
        <v>4</v>
      </c>
      <c r="C36" s="19" t="s">
        <v>381</v>
      </c>
      <c r="D36" s="29">
        <v>-1.5</v>
      </c>
      <c r="E36" s="15">
        <f>IF(ISERROR(MATCH($C36,тур1!$D:$D,0)),IF(ISERROR(MATCH($C36,тур1!$C:$C,0)),"---",SUMIF(тур1!$C:$C,$C36,тур1!$F:$F)),SUMIF(тур1!$D:$D,$C36,тур1!$F:$F))</f>
        <v>-45</v>
      </c>
      <c r="F36" s="15">
        <f>IF(OR($D$3&lt;2,ISERROR(MATCH($C36,тур2!$D:$D,0))),IF(OR($D$3&lt;2,ISERROR(MATCH($C36,тур2!$C:$C,0))),"---",SUMIF(тур2!$C:$C,$C36,тур2!$F:$F)),SUMIF(тур2!$D:$D,$C36,тур2!$F:$F))</f>
        <v>6</v>
      </c>
      <c r="G36" s="15">
        <f>IF(OR($D$3&lt;3,ISERROR(MATCH($C36,тур3!$D:$D,0))),IF(OR($D$3&lt;3,ISERROR(MATCH($C36,тур3!$C:$C,0))),"---",SUMIF(тур3!$C:$C,$C36,тур3!$F:$F)),SUMIF(тур3!$D:$D,$C36,тур3!$F:$F))</f>
        <v>5</v>
      </c>
      <c r="H36" s="15">
        <f>IF(OR($D$3&lt;4,ISERROR(MATCH($C36,тур4!$D:$D,0))),IF(OR($D$3&lt;4,ISERROR(MATCH($C36,тур4!$C:$C,0))),"---",SUMIF(тур4!$C:$C,$C36,тур4!$F:$F)),SUMIF(тур4!$D:$D,$C36,тур4!$F:$F))</f>
        <v>-28</v>
      </c>
      <c r="I36" s="15">
        <f>IF(OR($D$3&lt;5,ISERROR(MATCH($C36,тур5!$D:$D,0))),IF(OR($D$3&lt;5,ISERROR(MATCH($C36,тур5!$C:$C,0))),"---",SUMIF(тур5!$C:$C,$C36,тур5!$F:$F)),SUMIF(тур5!$D:$D,$C36,тур5!$F:$F))</f>
        <v>-32</v>
      </c>
      <c r="J36" s="15">
        <f>IF(OR($D$3&lt;6,ISERROR(MATCH($C36,тур6!$D:$D,0))),IF(OR($D$3&lt;6,ISERROR(MATCH($C36,тур6!$C:$C,0))),"---",SUMIF(тур6!$C:$C,$C36,тур6!$F:$F)),SUMIF(тур6!$D:$D,$C36,тур6!$F:$F))</f>
        <v>-4</v>
      </c>
      <c r="K36" s="15">
        <f>IF(OR($D$3&lt;7,ISERROR(MATCH($C36,тур7!$D:$D,0))),IF(OR($D$3&lt;7,ISERROR(MATCH($C36,тур7!$C:$C,0))),"---",SUMIF(тур7!$C:$C,$C36,тур7!$F:$F)),SUMIF(тур7!$D:$D,$C36,тур7!$F:$F))</f>
        <v>13</v>
      </c>
      <c r="L36" s="15">
        <f t="shared" si="0"/>
        <v>-85</v>
      </c>
      <c r="M36" s="28">
        <f t="shared" si="1"/>
        <v>98</v>
      </c>
      <c r="N36" s="21">
        <f t="shared" si="2"/>
        <v>-0.8673469387755102</v>
      </c>
    </row>
    <row r="37" spans="1:14" ht="12.75">
      <c r="A37" s="138" t="str">
        <f t="shared" si="3"/>
        <v>=</v>
      </c>
      <c r="B37" s="125">
        <v>8</v>
      </c>
      <c r="C37" s="19" t="s">
        <v>380</v>
      </c>
      <c r="D37" s="29">
        <v>2.5</v>
      </c>
      <c r="E37" s="15">
        <f>IF(ISERROR(MATCH($C37,тур1!$D:$D,0)),IF(ISERROR(MATCH($C37,тур1!$C:$C,0)),"---",SUMIF(тур1!$C:$C,$C37,тур1!$F:$F)),SUMIF(тур1!$D:$D,$C37,тур1!$F:$F))</f>
        <v>-45</v>
      </c>
      <c r="F37" s="15">
        <f>IF(OR($D$3&lt;2,ISERROR(MATCH($C37,тур2!$D:$D,0))),IF(OR($D$3&lt;2,ISERROR(MATCH($C37,тур2!$C:$C,0))),"---",SUMIF(тур2!$C:$C,$C37,тур2!$F:$F)),SUMIF(тур2!$D:$D,$C37,тур2!$F:$F))</f>
        <v>6</v>
      </c>
      <c r="G37" s="15">
        <f>IF(OR($D$3&lt;3,ISERROR(MATCH($C37,тур3!$D:$D,0))),IF(OR($D$3&lt;3,ISERROR(MATCH($C37,тур3!$C:$C,0))),"---",SUMIF(тур3!$C:$C,$C37,тур3!$F:$F)),SUMIF(тур3!$D:$D,$C37,тур3!$F:$F))</f>
        <v>5</v>
      </c>
      <c r="H37" s="15">
        <f>IF(OR($D$3&lt;4,ISERROR(MATCH($C37,тур4!$D:$D,0))),IF(OR($D$3&lt;4,ISERROR(MATCH($C37,тур4!$C:$C,0))),"---",SUMIF(тур4!$C:$C,$C37,тур4!$F:$F)),SUMIF(тур4!$D:$D,$C37,тур4!$F:$F))</f>
        <v>-28</v>
      </c>
      <c r="I37" s="15">
        <f>IF(OR($D$3&lt;5,ISERROR(MATCH($C37,тур5!$D:$D,0))),IF(OR($D$3&lt;5,ISERROR(MATCH($C37,тур5!$C:$C,0))),"---",SUMIF(тур5!$C:$C,$C37,тур5!$F:$F)),SUMIF(тур5!$D:$D,$C37,тур5!$F:$F))</f>
        <v>-32</v>
      </c>
      <c r="J37" s="15">
        <f>IF(OR($D$3&lt;6,ISERROR(MATCH($C37,тур6!$D:$D,0))),IF(OR($D$3&lt;6,ISERROR(MATCH($C37,тур6!$C:$C,0))),"---",SUMIF(тур6!$C:$C,$C37,тур6!$F:$F)),SUMIF(тур6!$D:$D,$C37,тур6!$F:$F))</f>
        <v>-4</v>
      </c>
      <c r="K37" s="15">
        <f>IF(OR($D$3&lt;7,ISERROR(MATCH($C37,тур7!$D:$D,0))),IF(OR($D$3&lt;7,ISERROR(MATCH($C37,тур7!$C:$C,0))),"---",SUMIF(тур7!$C:$C,$C37,тур7!$F:$F)),SUMIF(тур7!$D:$D,$C37,тур7!$F:$F))</f>
        <v>13</v>
      </c>
      <c r="L37" s="15">
        <f t="shared" si="0"/>
        <v>-85</v>
      </c>
      <c r="M37" s="28">
        <f t="shared" si="1"/>
        <v>98</v>
      </c>
      <c r="N37" s="21">
        <f t="shared" si="2"/>
        <v>-0.8673469387755102</v>
      </c>
    </row>
    <row r="38" spans="1:14" ht="12.75">
      <c r="A38" s="138">
        <f t="shared" si="3"/>
        <v>33</v>
      </c>
      <c r="B38" s="125">
        <v>7</v>
      </c>
      <c r="C38" s="19" t="s">
        <v>378</v>
      </c>
      <c r="D38" s="29">
        <v>-1</v>
      </c>
      <c r="E38" s="15">
        <f>IF(ISERROR(MATCH($C38,тур1!$D:$D,0)),IF(ISERROR(MATCH($C38,тур1!$C:$C,0)),"---",SUMIF(тур1!$C:$C,$C38,тур1!$F:$F)),SUMIF(тур1!$D:$D,$C38,тур1!$F:$F))</f>
        <v>-26</v>
      </c>
      <c r="F38" s="15">
        <f>IF(OR($D$3&lt;2,ISERROR(MATCH($C38,тур2!$D:$D,0))),IF(OR($D$3&lt;2,ISERROR(MATCH($C38,тур2!$C:$C,0))),"---",SUMIF(тур2!$C:$C,$C38,тур2!$F:$F)),SUMIF(тур2!$D:$D,$C38,тур2!$F:$F))</f>
        <v>-8</v>
      </c>
      <c r="G38" s="15">
        <f>IF(OR($D$3&lt;3,ISERROR(MATCH($C38,тур3!$D:$D,0))),IF(OR($D$3&lt;3,ISERROR(MATCH($C38,тур3!$C:$C,0))),"---",SUMIF(тур3!$C:$C,$C38,тур3!$F:$F)),SUMIF(тур3!$D:$D,$C38,тур3!$F:$F))</f>
        <v>-24</v>
      </c>
      <c r="H38" s="15">
        <f>IF(OR($D$3&lt;4,ISERROR(MATCH($C38,тур4!$D:$D,0))),IF(OR($D$3&lt;4,ISERROR(MATCH($C38,тур4!$C:$C,0))),"---",SUMIF(тур4!$C:$C,$C38,тур4!$F:$F)),SUMIF(тур4!$D:$D,$C38,тур4!$F:$F))</f>
        <v>-14</v>
      </c>
      <c r="I38" s="15">
        <f>IF(OR($D$3&lt;5,ISERROR(MATCH($C38,тур5!$D:$D,0))),IF(OR($D$3&lt;5,ISERROR(MATCH($C38,тур5!$C:$C,0))),"---",SUMIF(тур5!$C:$C,$C38,тур5!$F:$F)),SUMIF(тур5!$D:$D,$C38,тур5!$F:$F))</f>
        <v>-1</v>
      </c>
      <c r="J38" s="15">
        <f>IF(OR($D$3&lt;6,ISERROR(MATCH($C38,тур6!$D:$D,0))),IF(OR($D$3&lt;6,ISERROR(MATCH($C38,тур6!$C:$C,0))),"---",SUMIF(тур6!$C:$C,$C38,тур6!$F:$F)),SUMIF(тур6!$D:$D,$C38,тур6!$F:$F))</f>
        <v>-35</v>
      </c>
      <c r="K38" s="15">
        <f>IF(OR($D$3&lt;7,ISERROR(MATCH($C38,тур7!$D:$D,0))),IF(OR($D$3&lt;7,ISERROR(MATCH($C38,тур7!$C:$C,0))),"---",SUMIF(тур7!$C:$C,$C38,тур7!$F:$F)),SUMIF(тур7!$D:$D,$C38,тур7!$F:$F))</f>
        <v>-35</v>
      </c>
      <c r="L38" s="15">
        <f t="shared" si="0"/>
        <v>-143</v>
      </c>
      <c r="M38" s="28">
        <f t="shared" si="1"/>
        <v>98</v>
      </c>
      <c r="N38" s="21">
        <f t="shared" si="2"/>
        <v>-1.4591836734693877</v>
      </c>
    </row>
    <row r="39" spans="1:14" ht="12.75">
      <c r="A39" s="138" t="str">
        <f t="shared" si="3"/>
        <v>=</v>
      </c>
      <c r="B39" s="125">
        <v>1</v>
      </c>
      <c r="C39" s="30" t="s">
        <v>379</v>
      </c>
      <c r="D39" s="29">
        <v>0.25</v>
      </c>
      <c r="E39" s="15">
        <f>IF(ISERROR(MATCH($C39,тур1!$D:$D,0)),IF(ISERROR(MATCH($C39,тур1!$C:$C,0)),"---",SUMIF(тур1!$C:$C,$C39,тур1!$F:$F)),SUMIF(тур1!$D:$D,$C39,тур1!$F:$F))</f>
        <v>-26</v>
      </c>
      <c r="F39" s="15">
        <f>IF(OR($D$3&lt;2,ISERROR(MATCH($C39,тур2!$D:$D,0))),IF(OR($D$3&lt;2,ISERROR(MATCH($C39,тур2!$C:$C,0))),"---",SUMIF(тур2!$C:$C,$C39,тур2!$F:$F)),SUMIF(тур2!$D:$D,$C39,тур2!$F:$F))</f>
        <v>-8</v>
      </c>
      <c r="G39" s="15">
        <f>IF(OR($D$3&lt;3,ISERROR(MATCH($C39,тур3!$D:$D,0))),IF(OR($D$3&lt;3,ISERROR(MATCH($C39,тур3!$C:$C,0))),"---",SUMIF(тур3!$C:$C,$C39,тур3!$F:$F)),SUMIF(тур3!$D:$D,$C39,тур3!$F:$F))</f>
        <v>-24</v>
      </c>
      <c r="H39" s="15">
        <f>IF(OR($D$3&lt;4,ISERROR(MATCH($C39,тур4!$D:$D,0))),IF(OR($D$3&lt;4,ISERROR(MATCH($C39,тур4!$C:$C,0))),"---",SUMIF(тур4!$C:$C,$C39,тур4!$F:$F)),SUMIF(тур4!$D:$D,$C39,тур4!$F:$F))</f>
        <v>-14</v>
      </c>
      <c r="I39" s="15">
        <f>IF(OR($D$3&lt;5,ISERROR(MATCH($C39,тур5!$D:$D,0))),IF(OR($D$3&lt;5,ISERROR(MATCH($C39,тур5!$C:$C,0))),"---",SUMIF(тур5!$C:$C,$C39,тур5!$F:$F)),SUMIF(тур5!$D:$D,$C39,тур5!$F:$F))</f>
        <v>-1</v>
      </c>
      <c r="J39" s="15">
        <f>IF(OR($D$3&lt;6,ISERROR(MATCH($C39,тур6!$D:$D,0))),IF(OR($D$3&lt;6,ISERROR(MATCH($C39,тур6!$C:$C,0))),"---",SUMIF(тур6!$C:$C,$C39,тур6!$F:$F)),SUMIF(тур6!$D:$D,$C39,тур6!$F:$F))</f>
        <v>-35</v>
      </c>
      <c r="K39" s="15">
        <f>IF(OR($D$3&lt;7,ISERROR(MATCH($C39,тур7!$D:$D,0))),IF(OR($D$3&lt;7,ISERROR(MATCH($C39,тур7!$C:$C,0))),"---",SUMIF(тур7!$C:$C,$C39,тур7!$F:$F)),SUMIF(тур7!$D:$D,$C39,тур7!$F:$F))</f>
        <v>-35</v>
      </c>
      <c r="L39" s="15">
        <f t="shared" si="0"/>
        <v>-143</v>
      </c>
      <c r="M39" s="28">
        <f t="shared" si="1"/>
        <v>98</v>
      </c>
      <c r="N39" s="21">
        <f t="shared" si="2"/>
        <v>-1.4591836734693877</v>
      </c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41" customWidth="1"/>
    <col min="2" max="2" width="5.25390625" style="41" customWidth="1"/>
    <col min="3" max="3" width="4.375" style="105" customWidth="1"/>
    <col min="4" max="4" width="6.375" style="41" customWidth="1"/>
    <col min="5" max="5" width="3.25390625" style="41" customWidth="1"/>
    <col min="6" max="6" width="3.75390625" style="41" customWidth="1"/>
    <col min="7" max="7" width="6.875" style="41" customWidth="1"/>
    <col min="8" max="8" width="6.25390625" style="41" customWidth="1"/>
    <col min="9" max="9" width="4.625" style="105" customWidth="1"/>
    <col min="10" max="10" width="5.125" style="41" customWidth="1"/>
    <col min="11" max="11" width="6.00390625" style="41" customWidth="1"/>
    <col min="12" max="12" width="0.74609375" style="89" customWidth="1"/>
    <col min="13" max="13" width="6.00390625" style="41" customWidth="1"/>
    <col min="14" max="14" width="5.25390625" style="41" customWidth="1"/>
    <col min="15" max="15" width="4.625" style="105" customWidth="1"/>
    <col min="16" max="16" width="5.75390625" style="41" customWidth="1"/>
    <col min="17" max="17" width="3.25390625" style="41" customWidth="1"/>
    <col min="18" max="18" width="3.75390625" style="41" customWidth="1"/>
    <col min="19" max="19" width="7.375" style="41" customWidth="1"/>
    <col min="20" max="20" width="5.75390625" style="41" customWidth="1"/>
    <col min="21" max="21" width="4.25390625" style="105" customWidth="1"/>
    <col min="22" max="22" width="5.25390625" style="41" customWidth="1"/>
    <col min="23" max="23" width="6.00390625" style="41" customWidth="1"/>
    <col min="24" max="16384" width="5.00390625" style="41" customWidth="1"/>
  </cols>
  <sheetData>
    <row r="1" spans="1:23" ht="15">
      <c r="A1" s="32"/>
      <c r="B1" s="33" t="s">
        <v>10</v>
      </c>
      <c r="C1" s="34"/>
      <c r="D1" s="33"/>
      <c r="E1" s="35" t="s">
        <v>385</v>
      </c>
      <c r="F1" s="36"/>
      <c r="G1" s="37" t="s">
        <v>12</v>
      </c>
      <c r="H1" s="37"/>
      <c r="I1" s="38" t="s">
        <v>51</v>
      </c>
      <c r="J1" s="38"/>
      <c r="K1" s="39"/>
      <c r="L1" s="40">
        <v>150</v>
      </c>
      <c r="M1" s="32"/>
      <c r="N1" s="33" t="s">
        <v>10</v>
      </c>
      <c r="O1" s="34"/>
      <c r="P1" s="33"/>
      <c r="Q1" s="35" t="s">
        <v>386</v>
      </c>
      <c r="R1" s="36"/>
      <c r="S1" s="37" t="s">
        <v>12</v>
      </c>
      <c r="T1" s="37"/>
      <c r="U1" s="38" t="s">
        <v>53</v>
      </c>
      <c r="V1" s="38"/>
      <c r="W1" s="39"/>
    </row>
    <row r="2" spans="1:23" ht="12.75">
      <c r="A2" s="42"/>
      <c r="B2" s="42"/>
      <c r="C2" s="43"/>
      <c r="D2" s="44"/>
      <c r="E2" s="44"/>
      <c r="F2" s="44"/>
      <c r="G2" s="45" t="s">
        <v>16</v>
      </c>
      <c r="H2" s="45"/>
      <c r="I2" s="38" t="s">
        <v>18</v>
      </c>
      <c r="J2" s="38"/>
      <c r="K2" s="39"/>
      <c r="L2" s="40">
        <v>150</v>
      </c>
      <c r="M2" s="42"/>
      <c r="N2" s="42"/>
      <c r="O2" s="43"/>
      <c r="P2" s="44"/>
      <c r="Q2" s="44"/>
      <c r="R2" s="44"/>
      <c r="S2" s="45" t="s">
        <v>16</v>
      </c>
      <c r="T2" s="45"/>
      <c r="U2" s="38" t="s">
        <v>54</v>
      </c>
      <c r="V2" s="38"/>
      <c r="W2" s="39"/>
    </row>
    <row r="3" spans="1:23" ht="4.5" customHeight="1">
      <c r="A3" s="46"/>
      <c r="B3" s="47"/>
      <c r="C3" s="48"/>
      <c r="D3" s="49"/>
      <c r="E3" s="50"/>
      <c r="F3" s="51"/>
      <c r="G3" s="52"/>
      <c r="H3" s="52"/>
      <c r="I3" s="48"/>
      <c r="J3" s="47"/>
      <c r="K3" s="53"/>
      <c r="L3" s="40"/>
      <c r="M3" s="46"/>
      <c r="N3" s="47"/>
      <c r="O3" s="48"/>
      <c r="P3" s="49"/>
      <c r="Q3" s="50"/>
      <c r="R3" s="51"/>
      <c r="S3" s="52"/>
      <c r="T3" s="52"/>
      <c r="U3" s="48"/>
      <c r="V3" s="47"/>
      <c r="W3" s="53"/>
    </row>
    <row r="4" spans="1:23" s="65" customFormat="1" ht="12.75" customHeight="1">
      <c r="A4" s="54" t="s">
        <v>387</v>
      </c>
      <c r="B4" s="55"/>
      <c r="C4" s="56"/>
      <c r="D4" s="57"/>
      <c r="E4" s="58" t="s">
        <v>19</v>
      </c>
      <c r="F4" s="59" t="s">
        <v>141</v>
      </c>
      <c r="G4" s="60"/>
      <c r="H4" s="61"/>
      <c r="I4" s="135">
        <v>0</v>
      </c>
      <c r="J4" s="135"/>
      <c r="K4" s="136"/>
      <c r="L4" s="62"/>
      <c r="M4" s="63" t="s">
        <v>387</v>
      </c>
      <c r="N4" s="55"/>
      <c r="O4" s="56"/>
      <c r="P4" s="57"/>
      <c r="Q4" s="58" t="s">
        <v>19</v>
      </c>
      <c r="R4" s="64" t="s">
        <v>388</v>
      </c>
      <c r="S4" s="60"/>
      <c r="T4" s="61"/>
      <c r="U4" s="135">
        <v>0</v>
      </c>
      <c r="V4" s="135"/>
      <c r="W4" s="136"/>
    </row>
    <row r="5" spans="1:23" s="65" customFormat="1" ht="12.75" customHeight="1">
      <c r="A5" s="66"/>
      <c r="B5" s="55"/>
      <c r="C5" s="56"/>
      <c r="D5" s="57"/>
      <c r="E5" s="67" t="s">
        <v>21</v>
      </c>
      <c r="F5" s="59" t="s">
        <v>389</v>
      </c>
      <c r="G5" s="68"/>
      <c r="H5" s="69"/>
      <c r="I5" s="73"/>
      <c r="J5" s="130">
        <v>14.1</v>
      </c>
      <c r="K5" s="131"/>
      <c r="L5" s="62"/>
      <c r="M5" s="66"/>
      <c r="N5" s="55"/>
      <c r="O5" s="56"/>
      <c r="P5" s="57"/>
      <c r="Q5" s="67" t="s">
        <v>21</v>
      </c>
      <c r="R5" s="64" t="s">
        <v>329</v>
      </c>
      <c r="S5" s="68"/>
      <c r="T5" s="69"/>
      <c r="U5" s="73"/>
      <c r="V5" s="130">
        <v>10.1</v>
      </c>
      <c r="W5" s="131"/>
    </row>
    <row r="6" spans="1:23" s="65" customFormat="1" ht="12.75" customHeight="1">
      <c r="A6" s="66"/>
      <c r="B6" s="55"/>
      <c r="C6" s="56"/>
      <c r="D6" s="57"/>
      <c r="E6" s="67" t="s">
        <v>23</v>
      </c>
      <c r="F6" s="59" t="s">
        <v>390</v>
      </c>
      <c r="G6" s="60"/>
      <c r="H6" s="69"/>
      <c r="I6" s="132">
        <v>5.1</v>
      </c>
      <c r="J6" s="130" t="s">
        <v>140</v>
      </c>
      <c r="K6" s="133">
        <v>13.1</v>
      </c>
      <c r="L6" s="62"/>
      <c r="M6" s="66"/>
      <c r="N6" s="55"/>
      <c r="O6" s="56"/>
      <c r="P6" s="57"/>
      <c r="Q6" s="67" t="s">
        <v>23</v>
      </c>
      <c r="R6" s="64" t="s">
        <v>391</v>
      </c>
      <c r="S6" s="60"/>
      <c r="T6" s="69"/>
      <c r="U6" s="132">
        <v>12.1</v>
      </c>
      <c r="V6" s="130" t="s">
        <v>140</v>
      </c>
      <c r="W6" s="133">
        <v>16.1</v>
      </c>
    </row>
    <row r="7" spans="1:23" s="65" customFormat="1" ht="12.75" customHeight="1">
      <c r="A7" s="66"/>
      <c r="B7" s="55"/>
      <c r="C7" s="56"/>
      <c r="D7" s="57"/>
      <c r="E7" s="58" t="s">
        <v>24</v>
      </c>
      <c r="F7" s="59" t="s">
        <v>392</v>
      </c>
      <c r="G7" s="60"/>
      <c r="H7" s="69"/>
      <c r="I7" s="73"/>
      <c r="J7" s="130">
        <v>8.1</v>
      </c>
      <c r="K7" s="131"/>
      <c r="L7" s="62"/>
      <c r="M7" s="66"/>
      <c r="N7" s="55"/>
      <c r="O7" s="56"/>
      <c r="P7" s="57"/>
      <c r="Q7" s="58" t="s">
        <v>24</v>
      </c>
      <c r="R7" s="64" t="s">
        <v>393</v>
      </c>
      <c r="S7" s="60"/>
      <c r="T7" s="69"/>
      <c r="U7" s="73"/>
      <c r="V7" s="130">
        <v>2.1</v>
      </c>
      <c r="W7" s="131"/>
    </row>
    <row r="8" spans="1:23" s="65" customFormat="1" ht="12.75" customHeight="1">
      <c r="A8" s="71" t="s">
        <v>19</v>
      </c>
      <c r="B8" s="59" t="s">
        <v>254</v>
      </c>
      <c r="C8" s="56"/>
      <c r="D8" s="57"/>
      <c r="E8" s="72"/>
      <c r="F8" s="60"/>
      <c r="G8" s="58" t="s">
        <v>19</v>
      </c>
      <c r="H8" s="59" t="s">
        <v>394</v>
      </c>
      <c r="I8" s="60"/>
      <c r="J8" s="73"/>
      <c r="K8" s="70"/>
      <c r="L8" s="62"/>
      <c r="M8" s="71" t="s">
        <v>19</v>
      </c>
      <c r="N8" s="64" t="s">
        <v>335</v>
      </c>
      <c r="O8" s="56"/>
      <c r="P8" s="57"/>
      <c r="Q8" s="72"/>
      <c r="R8" s="60"/>
      <c r="S8" s="58" t="s">
        <v>19</v>
      </c>
      <c r="T8" s="59" t="s">
        <v>395</v>
      </c>
      <c r="U8" s="60"/>
      <c r="V8" s="73"/>
      <c r="W8" s="70"/>
    </row>
    <row r="9" spans="1:23" s="65" customFormat="1" ht="12.75" customHeight="1">
      <c r="A9" s="74" t="s">
        <v>21</v>
      </c>
      <c r="B9" s="59" t="s">
        <v>396</v>
      </c>
      <c r="C9" s="75"/>
      <c r="D9" s="57"/>
      <c r="E9" s="72"/>
      <c r="F9" s="69"/>
      <c r="G9" s="67" t="s">
        <v>21</v>
      </c>
      <c r="H9" s="59" t="s">
        <v>397</v>
      </c>
      <c r="I9" s="60"/>
      <c r="J9" s="73"/>
      <c r="K9" s="70"/>
      <c r="L9" s="62"/>
      <c r="M9" s="74" t="s">
        <v>21</v>
      </c>
      <c r="N9" s="64" t="s">
        <v>86</v>
      </c>
      <c r="O9" s="75"/>
      <c r="P9" s="57"/>
      <c r="Q9" s="72"/>
      <c r="R9" s="69"/>
      <c r="S9" s="67" t="s">
        <v>21</v>
      </c>
      <c r="T9" s="59" t="s">
        <v>398</v>
      </c>
      <c r="U9" s="60"/>
      <c r="V9" s="73"/>
      <c r="W9" s="70"/>
    </row>
    <row r="10" spans="1:23" s="65" customFormat="1" ht="12.75" customHeight="1">
      <c r="A10" s="74" t="s">
        <v>23</v>
      </c>
      <c r="B10" s="59" t="s">
        <v>296</v>
      </c>
      <c r="C10" s="56"/>
      <c r="D10" s="57"/>
      <c r="E10" s="72"/>
      <c r="F10" s="69"/>
      <c r="G10" s="67" t="s">
        <v>23</v>
      </c>
      <c r="H10" s="59" t="s">
        <v>399</v>
      </c>
      <c r="I10" s="60"/>
      <c r="J10" s="60"/>
      <c r="K10" s="70"/>
      <c r="L10" s="62"/>
      <c r="M10" s="74" t="s">
        <v>23</v>
      </c>
      <c r="N10" s="64" t="s">
        <v>400</v>
      </c>
      <c r="O10" s="56"/>
      <c r="P10" s="57"/>
      <c r="Q10" s="72"/>
      <c r="R10" s="69"/>
      <c r="S10" s="67" t="s">
        <v>23</v>
      </c>
      <c r="T10" s="59" t="s">
        <v>401</v>
      </c>
      <c r="U10" s="60"/>
      <c r="V10" s="60"/>
      <c r="W10" s="70"/>
    </row>
    <row r="11" spans="1:23" s="65" customFormat="1" ht="12.75" customHeight="1">
      <c r="A11" s="71" t="s">
        <v>24</v>
      </c>
      <c r="B11" s="59" t="s">
        <v>402</v>
      </c>
      <c r="C11" s="75"/>
      <c r="D11" s="57"/>
      <c r="E11" s="72"/>
      <c r="F11" s="60"/>
      <c r="G11" s="58" t="s">
        <v>24</v>
      </c>
      <c r="H11" s="59" t="s">
        <v>403</v>
      </c>
      <c r="I11" s="59" t="s">
        <v>27</v>
      </c>
      <c r="J11" s="73"/>
      <c r="K11" s="70"/>
      <c r="L11" s="62"/>
      <c r="M11" s="71" t="s">
        <v>24</v>
      </c>
      <c r="N11" s="64" t="s">
        <v>404</v>
      </c>
      <c r="O11" s="75"/>
      <c r="P11" s="57"/>
      <c r="Q11" s="72"/>
      <c r="R11" s="60"/>
      <c r="S11" s="58" t="s">
        <v>24</v>
      </c>
      <c r="T11" s="59" t="s">
        <v>405</v>
      </c>
      <c r="U11" s="59" t="s">
        <v>29</v>
      </c>
      <c r="V11" s="73"/>
      <c r="W11" s="70"/>
    </row>
    <row r="12" spans="1:23" s="65" customFormat="1" ht="12.75" customHeight="1">
      <c r="A12" s="76"/>
      <c r="B12" s="75"/>
      <c r="C12" s="75"/>
      <c r="D12" s="57"/>
      <c r="E12" s="58" t="s">
        <v>19</v>
      </c>
      <c r="F12" s="59" t="s">
        <v>406</v>
      </c>
      <c r="G12" s="60"/>
      <c r="H12" s="77" t="s">
        <v>30</v>
      </c>
      <c r="I12" s="59" t="s">
        <v>407</v>
      </c>
      <c r="J12" s="73"/>
      <c r="K12" s="70"/>
      <c r="L12" s="62"/>
      <c r="M12" s="76"/>
      <c r="N12" s="75"/>
      <c r="O12" s="75"/>
      <c r="P12" s="57"/>
      <c r="Q12" s="58" t="s">
        <v>19</v>
      </c>
      <c r="R12" s="64" t="s">
        <v>408</v>
      </c>
      <c r="S12" s="60"/>
      <c r="T12" s="77" t="s">
        <v>30</v>
      </c>
      <c r="U12" s="59" t="s">
        <v>409</v>
      </c>
      <c r="V12" s="73"/>
      <c r="W12" s="70"/>
    </row>
    <row r="13" spans="1:23" s="65" customFormat="1" ht="12.75" customHeight="1">
      <c r="A13" s="66"/>
      <c r="B13" s="59" t="s">
        <v>32</v>
      </c>
      <c r="C13" s="56"/>
      <c r="D13" s="57"/>
      <c r="E13" s="67" t="s">
        <v>21</v>
      </c>
      <c r="F13" s="59" t="s">
        <v>410</v>
      </c>
      <c r="G13" s="60"/>
      <c r="H13" s="77" t="s">
        <v>33</v>
      </c>
      <c r="I13" s="59" t="s">
        <v>411</v>
      </c>
      <c r="J13" s="55"/>
      <c r="K13" s="70"/>
      <c r="L13" s="62"/>
      <c r="M13" s="66"/>
      <c r="N13" s="64" t="s">
        <v>32</v>
      </c>
      <c r="O13" s="56"/>
      <c r="P13" s="57"/>
      <c r="Q13" s="67" t="s">
        <v>21</v>
      </c>
      <c r="R13" s="64" t="s">
        <v>412</v>
      </c>
      <c r="S13" s="60"/>
      <c r="T13" s="77" t="s">
        <v>33</v>
      </c>
      <c r="U13" s="59" t="s">
        <v>409</v>
      </c>
      <c r="V13" s="55"/>
      <c r="W13" s="70"/>
    </row>
    <row r="14" spans="1:23" s="65" customFormat="1" ht="12.75" customHeight="1">
      <c r="A14" s="66"/>
      <c r="B14" s="59" t="s">
        <v>413</v>
      </c>
      <c r="C14" s="56"/>
      <c r="D14" s="57"/>
      <c r="E14" s="67" t="s">
        <v>23</v>
      </c>
      <c r="F14" s="59" t="s">
        <v>414</v>
      </c>
      <c r="G14" s="73"/>
      <c r="H14" s="77" t="s">
        <v>35</v>
      </c>
      <c r="I14" s="59" t="s">
        <v>415</v>
      </c>
      <c r="J14" s="55"/>
      <c r="K14" s="70"/>
      <c r="L14" s="62"/>
      <c r="M14" s="66"/>
      <c r="N14" s="64" t="s">
        <v>416</v>
      </c>
      <c r="O14" s="56"/>
      <c r="P14" s="57"/>
      <c r="Q14" s="67" t="s">
        <v>23</v>
      </c>
      <c r="R14" s="64" t="s">
        <v>102</v>
      </c>
      <c r="S14" s="73"/>
      <c r="T14" s="77" t="s">
        <v>35</v>
      </c>
      <c r="U14" s="59" t="s">
        <v>417</v>
      </c>
      <c r="V14" s="55"/>
      <c r="W14" s="70"/>
    </row>
    <row r="15" spans="1:23" s="65" customFormat="1" ht="12.75" customHeight="1">
      <c r="A15" s="78"/>
      <c r="B15" s="72"/>
      <c r="C15" s="72"/>
      <c r="D15" s="57"/>
      <c r="E15" s="58" t="s">
        <v>24</v>
      </c>
      <c r="F15" s="59" t="s">
        <v>139</v>
      </c>
      <c r="G15" s="72"/>
      <c r="H15" s="77" t="s">
        <v>36</v>
      </c>
      <c r="I15" s="59" t="s">
        <v>415</v>
      </c>
      <c r="J15" s="72"/>
      <c r="K15" s="79"/>
      <c r="L15" s="80"/>
      <c r="M15" s="78"/>
      <c r="N15" s="72"/>
      <c r="O15" s="72"/>
      <c r="P15" s="57"/>
      <c r="Q15" s="58" t="s">
        <v>24</v>
      </c>
      <c r="R15" s="64" t="s">
        <v>108</v>
      </c>
      <c r="S15" s="72"/>
      <c r="T15" s="77" t="s">
        <v>36</v>
      </c>
      <c r="U15" s="59" t="s">
        <v>418</v>
      </c>
      <c r="V15" s="72"/>
      <c r="W15" s="79"/>
    </row>
    <row r="16" spans="1:23" ht="4.5" customHeight="1">
      <c r="A16" s="81"/>
      <c r="B16" s="82"/>
      <c r="C16" s="83"/>
      <c r="D16" s="84"/>
      <c r="E16" s="85"/>
      <c r="F16" s="86"/>
      <c r="G16" s="87"/>
      <c r="H16" s="87"/>
      <c r="I16" s="83"/>
      <c r="J16" s="82"/>
      <c r="K16" s="88"/>
      <c r="M16" s="81"/>
      <c r="N16" s="82"/>
      <c r="O16" s="83"/>
      <c r="P16" s="84"/>
      <c r="Q16" s="85"/>
      <c r="R16" s="86"/>
      <c r="S16" s="87"/>
      <c r="T16" s="87"/>
      <c r="U16" s="83"/>
      <c r="V16" s="82"/>
      <c r="W16" s="88"/>
    </row>
    <row r="17" spans="1:23" ht="12.75" customHeight="1">
      <c r="A17" s="90"/>
      <c r="B17" s="90" t="s">
        <v>37</v>
      </c>
      <c r="C17" s="91"/>
      <c r="D17" s="92" t="s">
        <v>38</v>
      </c>
      <c r="E17" s="92" t="s">
        <v>39</v>
      </c>
      <c r="F17" s="92" t="s">
        <v>40</v>
      </c>
      <c r="G17" s="93" t="s">
        <v>41</v>
      </c>
      <c r="H17" s="93"/>
      <c r="I17" s="91" t="s">
        <v>42</v>
      </c>
      <c r="J17" s="92" t="s">
        <v>37</v>
      </c>
      <c r="K17" s="90" t="s">
        <v>43</v>
      </c>
      <c r="L17" s="40">
        <v>150</v>
      </c>
      <c r="M17" s="90"/>
      <c r="N17" s="90" t="s">
        <v>37</v>
      </c>
      <c r="O17" s="91"/>
      <c r="P17" s="92" t="s">
        <v>38</v>
      </c>
      <c r="Q17" s="92" t="s">
        <v>39</v>
      </c>
      <c r="R17" s="92" t="s">
        <v>40</v>
      </c>
      <c r="S17" s="93" t="s">
        <v>41</v>
      </c>
      <c r="T17" s="93"/>
      <c r="U17" s="91" t="s">
        <v>42</v>
      </c>
      <c r="V17" s="92" t="s">
        <v>37</v>
      </c>
      <c r="W17" s="90" t="s">
        <v>43</v>
      </c>
    </row>
    <row r="18" spans="1:23" ht="12.75">
      <c r="A18" s="94" t="s">
        <v>43</v>
      </c>
      <c r="B18" s="94" t="s">
        <v>44</v>
      </c>
      <c r="C18" s="95" t="s">
        <v>45</v>
      </c>
      <c r="D18" s="96" t="s">
        <v>46</v>
      </c>
      <c r="E18" s="96" t="s">
        <v>47</v>
      </c>
      <c r="F18" s="96"/>
      <c r="G18" s="97" t="s">
        <v>45</v>
      </c>
      <c r="H18" s="97" t="s">
        <v>42</v>
      </c>
      <c r="I18" s="95"/>
      <c r="J18" s="94" t="s">
        <v>44</v>
      </c>
      <c r="K18" s="94"/>
      <c r="L18" s="40">
        <v>150</v>
      </c>
      <c r="M18" s="94" t="s">
        <v>43</v>
      </c>
      <c r="N18" s="94" t="s">
        <v>44</v>
      </c>
      <c r="O18" s="95" t="s">
        <v>45</v>
      </c>
      <c r="P18" s="96" t="s">
        <v>46</v>
      </c>
      <c r="Q18" s="96" t="s">
        <v>47</v>
      </c>
      <c r="R18" s="96"/>
      <c r="S18" s="97" t="s">
        <v>45</v>
      </c>
      <c r="T18" s="97" t="s">
        <v>42</v>
      </c>
      <c r="U18" s="95"/>
      <c r="V18" s="94" t="s">
        <v>44</v>
      </c>
      <c r="W18" s="94"/>
    </row>
    <row r="19" spans="1:23" ht="16.5" customHeight="1">
      <c r="A19" s="98">
        <v>-5</v>
      </c>
      <c r="B19" s="99">
        <v>0</v>
      </c>
      <c r="C19" s="100">
        <v>71</v>
      </c>
      <c r="D19" s="101" t="s">
        <v>80</v>
      </c>
      <c r="E19" s="101" t="s">
        <v>33</v>
      </c>
      <c r="F19" s="101">
        <v>7</v>
      </c>
      <c r="G19" s="101"/>
      <c r="H19" s="101">
        <v>200</v>
      </c>
      <c r="I19" s="100">
        <v>11</v>
      </c>
      <c r="J19" s="99">
        <v>14</v>
      </c>
      <c r="K19" s="98">
        <v>5</v>
      </c>
      <c r="L19" s="40"/>
      <c r="M19" s="98">
        <v>11</v>
      </c>
      <c r="N19" s="99">
        <v>14</v>
      </c>
      <c r="O19" s="100">
        <v>71</v>
      </c>
      <c r="P19" s="101" t="s">
        <v>419</v>
      </c>
      <c r="Q19" s="101" t="s">
        <v>30</v>
      </c>
      <c r="R19" s="101">
        <v>6</v>
      </c>
      <c r="S19" s="101"/>
      <c r="T19" s="101">
        <v>100</v>
      </c>
      <c r="U19" s="100">
        <v>11</v>
      </c>
      <c r="V19" s="99">
        <v>0</v>
      </c>
      <c r="W19" s="98">
        <v>-11</v>
      </c>
    </row>
    <row r="20" spans="1:23" ht="16.5" customHeight="1">
      <c r="A20" s="98">
        <v>1</v>
      </c>
      <c r="B20" s="99">
        <v>8</v>
      </c>
      <c r="C20" s="100">
        <v>12</v>
      </c>
      <c r="D20" s="101" t="s">
        <v>420</v>
      </c>
      <c r="E20" s="101" t="s">
        <v>35</v>
      </c>
      <c r="F20" s="101">
        <v>6</v>
      </c>
      <c r="G20" s="101">
        <v>50</v>
      </c>
      <c r="H20" s="101"/>
      <c r="I20" s="100">
        <v>72</v>
      </c>
      <c r="J20" s="99">
        <v>6</v>
      </c>
      <c r="K20" s="98">
        <v>-1</v>
      </c>
      <c r="L20" s="40"/>
      <c r="M20" s="98">
        <v>10</v>
      </c>
      <c r="N20" s="99">
        <v>12</v>
      </c>
      <c r="O20" s="100">
        <v>12</v>
      </c>
      <c r="P20" s="101" t="s">
        <v>291</v>
      </c>
      <c r="Q20" s="101" t="s">
        <v>36</v>
      </c>
      <c r="R20" s="101">
        <v>11</v>
      </c>
      <c r="S20" s="101"/>
      <c r="T20" s="101">
        <v>150</v>
      </c>
      <c r="U20" s="100">
        <v>72</v>
      </c>
      <c r="V20" s="99">
        <v>2</v>
      </c>
      <c r="W20" s="98">
        <v>-10</v>
      </c>
    </row>
    <row r="21" spans="1:23" ht="16.5" customHeight="1">
      <c r="A21" s="98">
        <v>3</v>
      </c>
      <c r="B21" s="99">
        <v>14</v>
      </c>
      <c r="C21" s="100">
        <v>62</v>
      </c>
      <c r="D21" s="101" t="s">
        <v>421</v>
      </c>
      <c r="E21" s="101" t="s">
        <v>33</v>
      </c>
      <c r="F21" s="101">
        <v>8</v>
      </c>
      <c r="G21" s="101">
        <v>120</v>
      </c>
      <c r="H21" s="101"/>
      <c r="I21" s="100">
        <v>21</v>
      </c>
      <c r="J21" s="102">
        <v>0</v>
      </c>
      <c r="K21" s="103">
        <v>-3</v>
      </c>
      <c r="L21" s="104"/>
      <c r="M21" s="103">
        <v>-1</v>
      </c>
      <c r="N21" s="102">
        <v>2</v>
      </c>
      <c r="O21" s="100">
        <v>62</v>
      </c>
      <c r="P21" s="101" t="s">
        <v>48</v>
      </c>
      <c r="Q21" s="101" t="s">
        <v>36</v>
      </c>
      <c r="R21" s="101">
        <v>11</v>
      </c>
      <c r="S21" s="101"/>
      <c r="T21" s="101">
        <v>660</v>
      </c>
      <c r="U21" s="100">
        <v>21</v>
      </c>
      <c r="V21" s="99">
        <v>12</v>
      </c>
      <c r="W21" s="98">
        <v>1</v>
      </c>
    </row>
    <row r="22" spans="1:23" ht="16.5" customHeight="1">
      <c r="A22" s="98">
        <v>1</v>
      </c>
      <c r="B22" s="99">
        <v>8</v>
      </c>
      <c r="C22" s="100">
        <v>22</v>
      </c>
      <c r="D22" s="101" t="s">
        <v>422</v>
      </c>
      <c r="E22" s="101" t="s">
        <v>35</v>
      </c>
      <c r="F22" s="101">
        <v>6</v>
      </c>
      <c r="G22" s="101">
        <v>50</v>
      </c>
      <c r="H22" s="101"/>
      <c r="I22" s="100">
        <v>61</v>
      </c>
      <c r="J22" s="99">
        <v>6</v>
      </c>
      <c r="K22" s="98">
        <v>-1</v>
      </c>
      <c r="L22" s="40"/>
      <c r="M22" s="98">
        <v>0</v>
      </c>
      <c r="N22" s="99">
        <v>7</v>
      </c>
      <c r="O22" s="100">
        <v>22</v>
      </c>
      <c r="P22" s="101" t="s">
        <v>48</v>
      </c>
      <c r="Q22" s="101" t="s">
        <v>36</v>
      </c>
      <c r="R22" s="101">
        <v>10</v>
      </c>
      <c r="S22" s="101"/>
      <c r="T22" s="101">
        <v>630</v>
      </c>
      <c r="U22" s="100">
        <v>61</v>
      </c>
      <c r="V22" s="99">
        <v>7</v>
      </c>
      <c r="W22" s="98">
        <v>0</v>
      </c>
    </row>
    <row r="23" spans="1:23" ht="16.5" customHeight="1">
      <c r="A23" s="98">
        <v>-3</v>
      </c>
      <c r="B23" s="99">
        <v>4</v>
      </c>
      <c r="C23" s="100">
        <v>53</v>
      </c>
      <c r="D23" s="101" t="s">
        <v>89</v>
      </c>
      <c r="E23" s="101" t="s">
        <v>30</v>
      </c>
      <c r="F23" s="101">
        <v>9</v>
      </c>
      <c r="G23" s="101"/>
      <c r="H23" s="101">
        <v>100</v>
      </c>
      <c r="I23" s="100">
        <v>32</v>
      </c>
      <c r="J23" s="99">
        <v>10</v>
      </c>
      <c r="K23" s="98">
        <v>3</v>
      </c>
      <c r="L23" s="40"/>
      <c r="M23" s="98">
        <v>1</v>
      </c>
      <c r="N23" s="99">
        <v>10</v>
      </c>
      <c r="O23" s="100">
        <v>53</v>
      </c>
      <c r="P23" s="101" t="s">
        <v>48</v>
      </c>
      <c r="Q23" s="101" t="s">
        <v>36</v>
      </c>
      <c r="R23" s="101">
        <v>9</v>
      </c>
      <c r="S23" s="101"/>
      <c r="T23" s="101">
        <v>600</v>
      </c>
      <c r="U23" s="100">
        <v>32</v>
      </c>
      <c r="V23" s="99">
        <v>4</v>
      </c>
      <c r="W23" s="98">
        <v>-1</v>
      </c>
    </row>
    <row r="24" spans="1:23" ht="16.5" customHeight="1">
      <c r="A24" s="98">
        <v>-4</v>
      </c>
      <c r="B24" s="99">
        <v>2</v>
      </c>
      <c r="C24" s="100">
        <v>31</v>
      </c>
      <c r="D24" s="101" t="s">
        <v>63</v>
      </c>
      <c r="E24" s="101" t="s">
        <v>35</v>
      </c>
      <c r="F24" s="101">
        <v>9</v>
      </c>
      <c r="G24" s="101"/>
      <c r="H24" s="101">
        <v>140</v>
      </c>
      <c r="I24" s="100">
        <v>51</v>
      </c>
      <c r="J24" s="99">
        <v>12</v>
      </c>
      <c r="K24" s="98">
        <v>4</v>
      </c>
      <c r="L24" s="40"/>
      <c r="M24" s="98">
        <v>-1</v>
      </c>
      <c r="N24" s="99">
        <v>2</v>
      </c>
      <c r="O24" s="100">
        <v>31</v>
      </c>
      <c r="P24" s="101" t="s">
        <v>48</v>
      </c>
      <c r="Q24" s="101" t="s">
        <v>36</v>
      </c>
      <c r="R24" s="101">
        <v>11</v>
      </c>
      <c r="S24" s="101"/>
      <c r="T24" s="101">
        <v>660</v>
      </c>
      <c r="U24" s="100">
        <v>51</v>
      </c>
      <c r="V24" s="99">
        <v>12</v>
      </c>
      <c r="W24" s="98">
        <v>1</v>
      </c>
    </row>
    <row r="25" spans="1:23" ht="16.5" customHeight="1">
      <c r="A25" s="98">
        <v>1</v>
      </c>
      <c r="B25" s="99">
        <v>8</v>
      </c>
      <c r="C25" s="100">
        <v>82</v>
      </c>
      <c r="D25" s="101" t="s">
        <v>290</v>
      </c>
      <c r="E25" s="101" t="s">
        <v>36</v>
      </c>
      <c r="F25" s="101">
        <v>8</v>
      </c>
      <c r="G25" s="101">
        <v>50</v>
      </c>
      <c r="H25" s="101"/>
      <c r="I25" s="100">
        <v>42</v>
      </c>
      <c r="J25" s="102">
        <v>6</v>
      </c>
      <c r="K25" s="103">
        <v>-1</v>
      </c>
      <c r="L25" s="104"/>
      <c r="M25" s="103">
        <v>0</v>
      </c>
      <c r="N25" s="102">
        <v>7</v>
      </c>
      <c r="O25" s="100">
        <v>82</v>
      </c>
      <c r="P25" s="101" t="s">
        <v>48</v>
      </c>
      <c r="Q25" s="101" t="s">
        <v>36</v>
      </c>
      <c r="R25" s="101">
        <v>10</v>
      </c>
      <c r="S25" s="101"/>
      <c r="T25" s="101">
        <v>630</v>
      </c>
      <c r="U25" s="100">
        <v>42</v>
      </c>
      <c r="V25" s="99">
        <v>7</v>
      </c>
      <c r="W25" s="98">
        <v>0</v>
      </c>
    </row>
    <row r="26" spans="1:23" ht="16.5" customHeight="1">
      <c r="A26" s="98">
        <v>2</v>
      </c>
      <c r="B26" s="99">
        <v>12</v>
      </c>
      <c r="C26" s="100">
        <v>41</v>
      </c>
      <c r="D26" s="101" t="s">
        <v>421</v>
      </c>
      <c r="E26" s="101" t="s">
        <v>33</v>
      </c>
      <c r="F26" s="101">
        <v>7</v>
      </c>
      <c r="G26" s="101">
        <v>90</v>
      </c>
      <c r="H26" s="101"/>
      <c r="I26" s="100">
        <v>81</v>
      </c>
      <c r="J26" s="99">
        <v>2</v>
      </c>
      <c r="K26" s="98">
        <v>-2</v>
      </c>
      <c r="L26" s="40"/>
      <c r="M26" s="98">
        <v>-1</v>
      </c>
      <c r="N26" s="99">
        <v>2</v>
      </c>
      <c r="O26" s="100">
        <v>41</v>
      </c>
      <c r="P26" s="101" t="s">
        <v>48</v>
      </c>
      <c r="Q26" s="101" t="s">
        <v>36</v>
      </c>
      <c r="R26" s="101">
        <v>11</v>
      </c>
      <c r="S26" s="101"/>
      <c r="T26" s="101">
        <v>660</v>
      </c>
      <c r="U26" s="100">
        <v>81</v>
      </c>
      <c r="V26" s="99">
        <v>12</v>
      </c>
      <c r="W26" s="98">
        <v>1</v>
      </c>
    </row>
    <row r="27" spans="1:23" s="65" customFormat="1" ht="30" customHeight="1">
      <c r="A27" s="41"/>
      <c r="B27" s="41"/>
      <c r="C27" s="105"/>
      <c r="D27" s="41"/>
      <c r="E27" s="41"/>
      <c r="F27" s="41"/>
      <c r="G27" s="41"/>
      <c r="H27" s="41"/>
      <c r="I27" s="105"/>
      <c r="J27" s="41"/>
      <c r="K27" s="39"/>
      <c r="L27" s="89"/>
      <c r="M27" s="41"/>
      <c r="N27" s="41"/>
      <c r="O27" s="105"/>
      <c r="P27" s="41"/>
      <c r="Q27" s="41"/>
      <c r="R27" s="41"/>
      <c r="S27" s="41"/>
      <c r="T27" s="41"/>
      <c r="U27" s="105"/>
      <c r="V27" s="41"/>
      <c r="W27" s="41"/>
    </row>
    <row r="28" spans="1:23" s="65" customFormat="1" ht="15">
      <c r="A28" s="32"/>
      <c r="B28" s="33" t="s">
        <v>10</v>
      </c>
      <c r="C28" s="34"/>
      <c r="D28" s="33"/>
      <c r="E28" s="35">
        <v>17</v>
      </c>
      <c r="F28" s="36"/>
      <c r="G28" s="37" t="s">
        <v>12</v>
      </c>
      <c r="H28" s="37"/>
      <c r="I28" s="38" t="s">
        <v>13</v>
      </c>
      <c r="J28" s="38"/>
      <c r="K28" s="39"/>
      <c r="L28" s="40">
        <v>150</v>
      </c>
      <c r="M28" s="32"/>
      <c r="N28" s="33" t="s">
        <v>10</v>
      </c>
      <c r="O28" s="34"/>
      <c r="P28" s="33"/>
      <c r="Q28" s="35">
        <v>18</v>
      </c>
      <c r="R28" s="36"/>
      <c r="S28" s="37" t="s">
        <v>12</v>
      </c>
      <c r="T28" s="37"/>
      <c r="U28" s="38" t="s">
        <v>15</v>
      </c>
      <c r="V28" s="38"/>
      <c r="W28" s="39"/>
    </row>
    <row r="29" spans="1:23" s="65" customFormat="1" ht="12.75">
      <c r="A29" s="42"/>
      <c r="B29" s="42"/>
      <c r="C29" s="43"/>
      <c r="D29" s="44"/>
      <c r="E29" s="44"/>
      <c r="F29" s="44"/>
      <c r="G29" s="45" t="s">
        <v>16</v>
      </c>
      <c r="H29" s="45"/>
      <c r="I29" s="38" t="s">
        <v>17</v>
      </c>
      <c r="J29" s="38"/>
      <c r="K29" s="39"/>
      <c r="L29" s="40">
        <v>150</v>
      </c>
      <c r="M29" s="42"/>
      <c r="N29" s="42"/>
      <c r="O29" s="43"/>
      <c r="P29" s="44"/>
      <c r="Q29" s="44"/>
      <c r="R29" s="44"/>
      <c r="S29" s="45" t="s">
        <v>16</v>
      </c>
      <c r="T29" s="45"/>
      <c r="U29" s="38" t="s">
        <v>18</v>
      </c>
      <c r="V29" s="38"/>
      <c r="W29" s="39"/>
    </row>
    <row r="30" spans="1:23" ht="4.5" customHeight="1">
      <c r="A30" s="46"/>
      <c r="B30" s="47"/>
      <c r="C30" s="48"/>
      <c r="D30" s="49"/>
      <c r="E30" s="50"/>
      <c r="F30" s="51"/>
      <c r="G30" s="52"/>
      <c r="H30" s="52"/>
      <c r="I30" s="48"/>
      <c r="J30" s="47"/>
      <c r="K30" s="53"/>
      <c r="L30" s="40"/>
      <c r="M30" s="46"/>
      <c r="N30" s="47"/>
      <c r="O30" s="48"/>
      <c r="P30" s="49"/>
      <c r="Q30" s="50"/>
      <c r="R30" s="51"/>
      <c r="S30" s="52"/>
      <c r="T30" s="52"/>
      <c r="U30" s="48"/>
      <c r="V30" s="47"/>
      <c r="W30" s="53"/>
    </row>
    <row r="31" spans="1:23" s="65" customFormat="1" ht="12.75" customHeight="1">
      <c r="A31" s="54" t="s">
        <v>387</v>
      </c>
      <c r="B31" s="55"/>
      <c r="C31" s="56"/>
      <c r="D31" s="57"/>
      <c r="E31" s="58" t="s">
        <v>19</v>
      </c>
      <c r="F31" s="59" t="s">
        <v>423</v>
      </c>
      <c r="G31" s="60"/>
      <c r="H31" s="61"/>
      <c r="I31" s="135">
        <v>0</v>
      </c>
      <c r="J31" s="135"/>
      <c r="K31" s="136"/>
      <c r="L31" s="62"/>
      <c r="M31" s="63" t="s">
        <v>387</v>
      </c>
      <c r="N31" s="55"/>
      <c r="O31" s="56"/>
      <c r="P31" s="57"/>
      <c r="Q31" s="58" t="s">
        <v>19</v>
      </c>
      <c r="R31" s="64" t="s">
        <v>424</v>
      </c>
      <c r="S31" s="60"/>
      <c r="T31" s="61"/>
      <c r="U31" s="135">
        <v>0</v>
      </c>
      <c r="V31" s="135"/>
      <c r="W31" s="136"/>
    </row>
    <row r="32" spans="1:23" s="65" customFormat="1" ht="12.75" customHeight="1">
      <c r="A32" s="66"/>
      <c r="B32" s="55"/>
      <c r="C32" s="56"/>
      <c r="D32" s="57"/>
      <c r="E32" s="67" t="s">
        <v>21</v>
      </c>
      <c r="F32" s="59" t="s">
        <v>183</v>
      </c>
      <c r="G32" s="68"/>
      <c r="H32" s="69"/>
      <c r="I32" s="73"/>
      <c r="J32" s="130">
        <v>15.1</v>
      </c>
      <c r="K32" s="131"/>
      <c r="L32" s="62"/>
      <c r="M32" s="66"/>
      <c r="N32" s="55"/>
      <c r="O32" s="56"/>
      <c r="P32" s="57"/>
      <c r="Q32" s="67" t="s">
        <v>21</v>
      </c>
      <c r="R32" s="64" t="s">
        <v>95</v>
      </c>
      <c r="S32" s="68"/>
      <c r="T32" s="69"/>
      <c r="U32" s="73"/>
      <c r="V32" s="130">
        <v>8.1</v>
      </c>
      <c r="W32" s="131"/>
    </row>
    <row r="33" spans="1:23" s="65" customFormat="1" ht="12.75" customHeight="1">
      <c r="A33" s="66"/>
      <c r="B33" s="55"/>
      <c r="C33" s="56"/>
      <c r="D33" s="57"/>
      <c r="E33" s="67" t="s">
        <v>23</v>
      </c>
      <c r="F33" s="59" t="s">
        <v>425</v>
      </c>
      <c r="G33" s="60"/>
      <c r="H33" s="69"/>
      <c r="I33" s="132">
        <v>8.1</v>
      </c>
      <c r="J33" s="130" t="s">
        <v>140</v>
      </c>
      <c r="K33" s="133">
        <v>11.1</v>
      </c>
      <c r="L33" s="62"/>
      <c r="M33" s="66"/>
      <c r="N33" s="55"/>
      <c r="O33" s="56"/>
      <c r="P33" s="57"/>
      <c r="Q33" s="67" t="s">
        <v>23</v>
      </c>
      <c r="R33" s="64" t="s">
        <v>426</v>
      </c>
      <c r="S33" s="60"/>
      <c r="T33" s="69"/>
      <c r="U33" s="132">
        <v>14.1</v>
      </c>
      <c r="V33" s="130" t="s">
        <v>140</v>
      </c>
      <c r="W33" s="133">
        <v>3.1</v>
      </c>
    </row>
    <row r="34" spans="1:23" s="65" customFormat="1" ht="12.75" customHeight="1">
      <c r="A34" s="66"/>
      <c r="B34" s="55"/>
      <c r="C34" s="56"/>
      <c r="D34" s="57"/>
      <c r="E34" s="58" t="s">
        <v>24</v>
      </c>
      <c r="F34" s="59" t="s">
        <v>427</v>
      </c>
      <c r="G34" s="60"/>
      <c r="H34" s="69"/>
      <c r="I34" s="73"/>
      <c r="J34" s="130">
        <v>6.1</v>
      </c>
      <c r="K34" s="131"/>
      <c r="L34" s="62"/>
      <c r="M34" s="66"/>
      <c r="N34" s="55"/>
      <c r="O34" s="56"/>
      <c r="P34" s="57"/>
      <c r="Q34" s="58" t="s">
        <v>24</v>
      </c>
      <c r="R34" s="64" t="s">
        <v>388</v>
      </c>
      <c r="S34" s="60"/>
      <c r="T34" s="69"/>
      <c r="U34" s="73"/>
      <c r="V34" s="130">
        <v>15.1</v>
      </c>
      <c r="W34" s="131"/>
    </row>
    <row r="35" spans="1:23" s="65" customFormat="1" ht="12.75" customHeight="1">
      <c r="A35" s="71" t="s">
        <v>19</v>
      </c>
      <c r="B35" s="59" t="s">
        <v>428</v>
      </c>
      <c r="C35" s="56"/>
      <c r="D35" s="57"/>
      <c r="E35" s="72"/>
      <c r="F35" s="60"/>
      <c r="G35" s="58" t="s">
        <v>19</v>
      </c>
      <c r="H35" s="59" t="s">
        <v>429</v>
      </c>
      <c r="I35" s="60"/>
      <c r="J35" s="73"/>
      <c r="K35" s="70"/>
      <c r="L35" s="62"/>
      <c r="M35" s="71" t="s">
        <v>19</v>
      </c>
      <c r="N35" s="64" t="s">
        <v>159</v>
      </c>
      <c r="O35" s="56"/>
      <c r="P35" s="57"/>
      <c r="Q35" s="72"/>
      <c r="R35" s="106"/>
      <c r="S35" s="58" t="s">
        <v>19</v>
      </c>
      <c r="T35" s="59" t="s">
        <v>403</v>
      </c>
      <c r="U35" s="60"/>
      <c r="V35" s="73"/>
      <c r="W35" s="70"/>
    </row>
    <row r="36" spans="1:23" s="65" customFormat="1" ht="12.75" customHeight="1">
      <c r="A36" s="74" t="s">
        <v>21</v>
      </c>
      <c r="B36" s="59" t="s">
        <v>430</v>
      </c>
      <c r="C36" s="75"/>
      <c r="D36" s="57"/>
      <c r="E36" s="72"/>
      <c r="F36" s="69"/>
      <c r="G36" s="67" t="s">
        <v>21</v>
      </c>
      <c r="H36" s="59" t="s">
        <v>56</v>
      </c>
      <c r="I36" s="60"/>
      <c r="J36" s="73"/>
      <c r="K36" s="70"/>
      <c r="L36" s="62"/>
      <c r="M36" s="74" t="s">
        <v>21</v>
      </c>
      <c r="N36" s="64" t="s">
        <v>431</v>
      </c>
      <c r="O36" s="75"/>
      <c r="P36" s="57"/>
      <c r="Q36" s="72"/>
      <c r="R36" s="107"/>
      <c r="S36" s="67" t="s">
        <v>21</v>
      </c>
      <c r="T36" s="59" t="s">
        <v>432</v>
      </c>
      <c r="U36" s="60"/>
      <c r="V36" s="73"/>
      <c r="W36" s="70"/>
    </row>
    <row r="37" spans="1:23" s="65" customFormat="1" ht="12.75" customHeight="1">
      <c r="A37" s="74" t="s">
        <v>23</v>
      </c>
      <c r="B37" s="59" t="s">
        <v>433</v>
      </c>
      <c r="C37" s="56"/>
      <c r="D37" s="57"/>
      <c r="E37" s="72"/>
      <c r="F37" s="69"/>
      <c r="G37" s="67" t="s">
        <v>23</v>
      </c>
      <c r="H37" s="59" t="s">
        <v>434</v>
      </c>
      <c r="I37" s="60"/>
      <c r="J37" s="60"/>
      <c r="K37" s="70"/>
      <c r="L37" s="62"/>
      <c r="M37" s="74" t="s">
        <v>23</v>
      </c>
      <c r="N37" s="64" t="s">
        <v>435</v>
      </c>
      <c r="O37" s="56"/>
      <c r="P37" s="57"/>
      <c r="Q37" s="72"/>
      <c r="R37" s="107"/>
      <c r="S37" s="67" t="s">
        <v>23</v>
      </c>
      <c r="T37" s="59" t="s">
        <v>436</v>
      </c>
      <c r="U37" s="60"/>
      <c r="V37" s="60"/>
      <c r="W37" s="70"/>
    </row>
    <row r="38" spans="1:23" s="65" customFormat="1" ht="12.75" customHeight="1">
      <c r="A38" s="71" t="s">
        <v>24</v>
      </c>
      <c r="B38" s="59" t="s">
        <v>31</v>
      </c>
      <c r="C38" s="75"/>
      <c r="D38" s="57"/>
      <c r="E38" s="72"/>
      <c r="F38" s="60"/>
      <c r="G38" s="58" t="s">
        <v>24</v>
      </c>
      <c r="H38" s="59" t="s">
        <v>437</v>
      </c>
      <c r="I38" s="59" t="s">
        <v>27</v>
      </c>
      <c r="J38" s="73"/>
      <c r="K38" s="70"/>
      <c r="L38" s="62"/>
      <c r="M38" s="71" t="s">
        <v>24</v>
      </c>
      <c r="N38" s="64" t="s">
        <v>108</v>
      </c>
      <c r="O38" s="75"/>
      <c r="P38" s="57"/>
      <c r="Q38" s="72"/>
      <c r="R38" s="106"/>
      <c r="S38" s="58" t="s">
        <v>24</v>
      </c>
      <c r="T38" s="59" t="s">
        <v>433</v>
      </c>
      <c r="U38" s="59" t="s">
        <v>27</v>
      </c>
      <c r="V38" s="73"/>
      <c r="W38" s="70"/>
    </row>
    <row r="39" spans="1:23" s="65" customFormat="1" ht="12.75" customHeight="1">
      <c r="A39" s="76"/>
      <c r="B39" s="75"/>
      <c r="C39" s="75"/>
      <c r="D39" s="57"/>
      <c r="E39" s="58" t="s">
        <v>19</v>
      </c>
      <c r="F39" s="59" t="s">
        <v>438</v>
      </c>
      <c r="G39" s="60"/>
      <c r="H39" s="77" t="s">
        <v>30</v>
      </c>
      <c r="I39" s="59" t="s">
        <v>439</v>
      </c>
      <c r="J39" s="73"/>
      <c r="K39" s="70"/>
      <c r="L39" s="62"/>
      <c r="M39" s="76"/>
      <c r="N39" s="75"/>
      <c r="O39" s="75"/>
      <c r="P39" s="57"/>
      <c r="Q39" s="58" t="s">
        <v>19</v>
      </c>
      <c r="R39" s="64" t="s">
        <v>20</v>
      </c>
      <c r="S39" s="60"/>
      <c r="T39" s="77" t="s">
        <v>30</v>
      </c>
      <c r="U39" s="59" t="s">
        <v>440</v>
      </c>
      <c r="V39" s="73"/>
      <c r="W39" s="70"/>
    </row>
    <row r="40" spans="1:23" s="65" customFormat="1" ht="12.75" customHeight="1">
      <c r="A40" s="66"/>
      <c r="B40" s="59" t="s">
        <v>32</v>
      </c>
      <c r="C40" s="56"/>
      <c r="D40" s="57"/>
      <c r="E40" s="67" t="s">
        <v>21</v>
      </c>
      <c r="F40" s="59" t="s">
        <v>441</v>
      </c>
      <c r="G40" s="60"/>
      <c r="H40" s="77" t="s">
        <v>33</v>
      </c>
      <c r="I40" s="59" t="s">
        <v>442</v>
      </c>
      <c r="J40" s="55"/>
      <c r="K40" s="70"/>
      <c r="L40" s="62"/>
      <c r="M40" s="66"/>
      <c r="N40" s="64" t="s">
        <v>32</v>
      </c>
      <c r="O40" s="56"/>
      <c r="P40" s="57"/>
      <c r="Q40" s="67" t="s">
        <v>21</v>
      </c>
      <c r="R40" s="64" t="s">
        <v>443</v>
      </c>
      <c r="S40" s="60"/>
      <c r="T40" s="77" t="s">
        <v>33</v>
      </c>
      <c r="U40" s="59" t="s">
        <v>444</v>
      </c>
      <c r="V40" s="55"/>
      <c r="W40" s="70"/>
    </row>
    <row r="41" spans="1:23" s="65" customFormat="1" ht="12.75" customHeight="1">
      <c r="A41" s="66"/>
      <c r="B41" s="59" t="s">
        <v>445</v>
      </c>
      <c r="C41" s="56"/>
      <c r="D41" s="57"/>
      <c r="E41" s="67" t="s">
        <v>23</v>
      </c>
      <c r="F41" s="59" t="s">
        <v>446</v>
      </c>
      <c r="G41" s="73"/>
      <c r="H41" s="77" t="s">
        <v>35</v>
      </c>
      <c r="I41" s="59" t="s">
        <v>447</v>
      </c>
      <c r="J41" s="55"/>
      <c r="K41" s="70"/>
      <c r="L41" s="62"/>
      <c r="M41" s="66"/>
      <c r="N41" s="64" t="s">
        <v>448</v>
      </c>
      <c r="O41" s="56"/>
      <c r="P41" s="57"/>
      <c r="Q41" s="67" t="s">
        <v>23</v>
      </c>
      <c r="R41" s="64" t="s">
        <v>449</v>
      </c>
      <c r="S41" s="73"/>
      <c r="T41" s="77" t="s">
        <v>35</v>
      </c>
      <c r="U41" s="59" t="s">
        <v>450</v>
      </c>
      <c r="V41" s="55"/>
      <c r="W41" s="70"/>
    </row>
    <row r="42" spans="1:23" s="65" customFormat="1" ht="12.75" customHeight="1">
      <c r="A42" s="78"/>
      <c r="B42" s="72"/>
      <c r="C42" s="72"/>
      <c r="D42" s="57"/>
      <c r="E42" s="58" t="s">
        <v>24</v>
      </c>
      <c r="F42" s="59" t="s">
        <v>209</v>
      </c>
      <c r="G42" s="72"/>
      <c r="H42" s="77" t="s">
        <v>36</v>
      </c>
      <c r="I42" s="59" t="s">
        <v>447</v>
      </c>
      <c r="J42" s="72"/>
      <c r="K42" s="79"/>
      <c r="L42" s="80"/>
      <c r="M42" s="78"/>
      <c r="N42" s="72"/>
      <c r="O42" s="72"/>
      <c r="P42" s="57"/>
      <c r="Q42" s="58" t="s">
        <v>24</v>
      </c>
      <c r="R42" s="64" t="s">
        <v>451</v>
      </c>
      <c r="S42" s="72"/>
      <c r="T42" s="77" t="s">
        <v>36</v>
      </c>
      <c r="U42" s="59" t="s">
        <v>450</v>
      </c>
      <c r="V42" s="72"/>
      <c r="W42" s="79"/>
    </row>
    <row r="43" spans="1:23" ht="4.5" customHeight="1">
      <c r="A43" s="81"/>
      <c r="B43" s="82"/>
      <c r="C43" s="83"/>
      <c r="D43" s="84"/>
      <c r="E43" s="85"/>
      <c r="F43" s="86"/>
      <c r="G43" s="87"/>
      <c r="H43" s="87"/>
      <c r="I43" s="83"/>
      <c r="J43" s="82"/>
      <c r="K43" s="88"/>
      <c r="M43" s="81"/>
      <c r="N43" s="82"/>
      <c r="O43" s="83"/>
      <c r="P43" s="84"/>
      <c r="Q43" s="85"/>
      <c r="R43" s="86"/>
      <c r="S43" s="87"/>
      <c r="T43" s="87"/>
      <c r="U43" s="83"/>
      <c r="V43" s="82"/>
      <c r="W43" s="88"/>
    </row>
    <row r="44" spans="1:23" ht="12.75" customHeight="1">
      <c r="A44" s="90"/>
      <c r="B44" s="90" t="s">
        <v>37</v>
      </c>
      <c r="C44" s="91"/>
      <c r="D44" s="92" t="s">
        <v>38</v>
      </c>
      <c r="E44" s="92" t="s">
        <v>39</v>
      </c>
      <c r="F44" s="92" t="s">
        <v>40</v>
      </c>
      <c r="G44" s="93" t="s">
        <v>41</v>
      </c>
      <c r="H44" s="93"/>
      <c r="I44" s="91" t="s">
        <v>42</v>
      </c>
      <c r="J44" s="92" t="s">
        <v>37</v>
      </c>
      <c r="K44" s="90" t="s">
        <v>43</v>
      </c>
      <c r="L44" s="40">
        <v>150</v>
      </c>
      <c r="M44" s="90"/>
      <c r="N44" s="90" t="s">
        <v>37</v>
      </c>
      <c r="O44" s="91"/>
      <c r="P44" s="92" t="s">
        <v>38</v>
      </c>
      <c r="Q44" s="92" t="s">
        <v>39</v>
      </c>
      <c r="R44" s="92" t="s">
        <v>40</v>
      </c>
      <c r="S44" s="93" t="s">
        <v>41</v>
      </c>
      <c r="T44" s="93"/>
      <c r="U44" s="91" t="s">
        <v>42</v>
      </c>
      <c r="V44" s="92" t="s">
        <v>37</v>
      </c>
      <c r="W44" s="90" t="s">
        <v>43</v>
      </c>
    </row>
    <row r="45" spans="1:23" ht="12.75">
      <c r="A45" s="94" t="s">
        <v>43</v>
      </c>
      <c r="B45" s="94" t="s">
        <v>44</v>
      </c>
      <c r="C45" s="95" t="s">
        <v>45</v>
      </c>
      <c r="D45" s="96" t="s">
        <v>46</v>
      </c>
      <c r="E45" s="96" t="s">
        <v>47</v>
      </c>
      <c r="F45" s="96"/>
      <c r="G45" s="97" t="s">
        <v>45</v>
      </c>
      <c r="H45" s="97" t="s">
        <v>42</v>
      </c>
      <c r="I45" s="95"/>
      <c r="J45" s="94" t="s">
        <v>44</v>
      </c>
      <c r="K45" s="94"/>
      <c r="L45" s="40">
        <v>150</v>
      </c>
      <c r="M45" s="94" t="s">
        <v>43</v>
      </c>
      <c r="N45" s="94" t="s">
        <v>44</v>
      </c>
      <c r="O45" s="95" t="s">
        <v>45</v>
      </c>
      <c r="P45" s="96" t="s">
        <v>46</v>
      </c>
      <c r="Q45" s="96" t="s">
        <v>47</v>
      </c>
      <c r="R45" s="96"/>
      <c r="S45" s="97" t="s">
        <v>45</v>
      </c>
      <c r="T45" s="97" t="s">
        <v>42</v>
      </c>
      <c r="U45" s="95"/>
      <c r="V45" s="94" t="s">
        <v>44</v>
      </c>
      <c r="W45" s="94"/>
    </row>
    <row r="46" spans="1:23" ht="16.5" customHeight="1">
      <c r="A46" s="98">
        <v>0</v>
      </c>
      <c r="B46" s="99">
        <v>4</v>
      </c>
      <c r="C46" s="100">
        <v>71</v>
      </c>
      <c r="D46" s="101" t="s">
        <v>69</v>
      </c>
      <c r="E46" s="101" t="s">
        <v>36</v>
      </c>
      <c r="F46" s="101">
        <v>9</v>
      </c>
      <c r="G46" s="101"/>
      <c r="H46" s="101">
        <v>140</v>
      </c>
      <c r="I46" s="100">
        <v>11</v>
      </c>
      <c r="J46" s="99">
        <v>10</v>
      </c>
      <c r="K46" s="98">
        <v>0</v>
      </c>
      <c r="L46" s="40"/>
      <c r="M46" s="98">
        <v>-6</v>
      </c>
      <c r="N46" s="99">
        <v>1</v>
      </c>
      <c r="O46" s="100">
        <v>71</v>
      </c>
      <c r="P46" s="101" t="s">
        <v>170</v>
      </c>
      <c r="Q46" s="101" t="s">
        <v>30</v>
      </c>
      <c r="R46" s="101">
        <v>9</v>
      </c>
      <c r="S46" s="101"/>
      <c r="T46" s="101">
        <v>200</v>
      </c>
      <c r="U46" s="100">
        <v>11</v>
      </c>
      <c r="V46" s="99">
        <v>13</v>
      </c>
      <c r="W46" s="98">
        <v>6</v>
      </c>
    </row>
    <row r="47" spans="1:23" ht="16.5" customHeight="1">
      <c r="A47" s="98">
        <v>6</v>
      </c>
      <c r="B47" s="99">
        <v>14</v>
      </c>
      <c r="C47" s="100">
        <v>12</v>
      </c>
      <c r="D47" s="101" t="s">
        <v>452</v>
      </c>
      <c r="E47" s="101" t="s">
        <v>35</v>
      </c>
      <c r="F47" s="101">
        <v>6</v>
      </c>
      <c r="G47" s="101">
        <v>100</v>
      </c>
      <c r="H47" s="101"/>
      <c r="I47" s="100">
        <v>72</v>
      </c>
      <c r="J47" s="99">
        <v>0</v>
      </c>
      <c r="K47" s="98">
        <v>-6</v>
      </c>
      <c r="L47" s="40"/>
      <c r="M47" s="98">
        <v>-4</v>
      </c>
      <c r="N47" s="99">
        <v>5</v>
      </c>
      <c r="O47" s="100">
        <v>12</v>
      </c>
      <c r="P47" s="101" t="s">
        <v>61</v>
      </c>
      <c r="Q47" s="101" t="s">
        <v>30</v>
      </c>
      <c r="R47" s="101">
        <v>9</v>
      </c>
      <c r="S47" s="101"/>
      <c r="T47" s="101">
        <v>100</v>
      </c>
      <c r="U47" s="100">
        <v>72</v>
      </c>
      <c r="V47" s="99">
        <v>9</v>
      </c>
      <c r="W47" s="98">
        <v>4</v>
      </c>
    </row>
    <row r="48" spans="1:23" ht="16.5" customHeight="1">
      <c r="A48" s="98">
        <v>0</v>
      </c>
      <c r="B48" s="99">
        <v>4</v>
      </c>
      <c r="C48" s="100">
        <v>62</v>
      </c>
      <c r="D48" s="101" t="s">
        <v>453</v>
      </c>
      <c r="E48" s="101" t="s">
        <v>36</v>
      </c>
      <c r="F48" s="101">
        <v>9</v>
      </c>
      <c r="G48" s="101"/>
      <c r="H48" s="101">
        <v>140</v>
      </c>
      <c r="I48" s="100">
        <v>21</v>
      </c>
      <c r="J48" s="102">
        <v>10</v>
      </c>
      <c r="K48" s="103">
        <v>0</v>
      </c>
      <c r="L48" s="104"/>
      <c r="M48" s="103">
        <v>-6</v>
      </c>
      <c r="N48" s="102">
        <v>1</v>
      </c>
      <c r="O48" s="100">
        <v>62</v>
      </c>
      <c r="P48" s="101" t="s">
        <v>170</v>
      </c>
      <c r="Q48" s="101" t="s">
        <v>30</v>
      </c>
      <c r="R48" s="101">
        <v>9</v>
      </c>
      <c r="S48" s="101"/>
      <c r="T48" s="101">
        <v>200</v>
      </c>
      <c r="U48" s="100">
        <v>21</v>
      </c>
      <c r="V48" s="99">
        <v>13</v>
      </c>
      <c r="W48" s="98">
        <v>6</v>
      </c>
    </row>
    <row r="49" spans="1:23" ht="16.5" customHeight="1">
      <c r="A49" s="98">
        <v>0</v>
      </c>
      <c r="B49" s="99">
        <v>4</v>
      </c>
      <c r="C49" s="100">
        <v>22</v>
      </c>
      <c r="D49" s="101" t="s">
        <v>69</v>
      </c>
      <c r="E49" s="101" t="s">
        <v>35</v>
      </c>
      <c r="F49" s="101">
        <v>9</v>
      </c>
      <c r="G49" s="101"/>
      <c r="H49" s="101">
        <v>140</v>
      </c>
      <c r="I49" s="100">
        <v>61</v>
      </c>
      <c r="J49" s="99">
        <v>10</v>
      </c>
      <c r="K49" s="98">
        <v>0</v>
      </c>
      <c r="L49" s="40"/>
      <c r="M49" s="98">
        <v>3</v>
      </c>
      <c r="N49" s="99">
        <v>8</v>
      </c>
      <c r="O49" s="100">
        <v>22</v>
      </c>
      <c r="P49" s="101" t="s">
        <v>351</v>
      </c>
      <c r="Q49" s="101" t="s">
        <v>33</v>
      </c>
      <c r="R49" s="101">
        <v>10</v>
      </c>
      <c r="S49" s="101">
        <v>130</v>
      </c>
      <c r="T49" s="101"/>
      <c r="U49" s="100">
        <v>61</v>
      </c>
      <c r="V49" s="99">
        <v>6</v>
      </c>
      <c r="W49" s="98">
        <v>-3</v>
      </c>
    </row>
    <row r="50" spans="1:23" ht="16.5" customHeight="1">
      <c r="A50" s="98">
        <v>1</v>
      </c>
      <c r="B50" s="99">
        <v>10</v>
      </c>
      <c r="C50" s="100">
        <v>53</v>
      </c>
      <c r="D50" s="101" t="s">
        <v>69</v>
      </c>
      <c r="E50" s="101" t="s">
        <v>35</v>
      </c>
      <c r="F50" s="101">
        <v>8</v>
      </c>
      <c r="G50" s="101"/>
      <c r="H50" s="101">
        <v>110</v>
      </c>
      <c r="I50" s="100">
        <v>32</v>
      </c>
      <c r="J50" s="99">
        <v>4</v>
      </c>
      <c r="K50" s="98">
        <v>-1</v>
      </c>
      <c r="L50" s="40"/>
      <c r="M50" s="98">
        <v>11</v>
      </c>
      <c r="N50" s="99">
        <v>14</v>
      </c>
      <c r="O50" s="100">
        <v>53</v>
      </c>
      <c r="P50" s="101" t="s">
        <v>61</v>
      </c>
      <c r="Q50" s="101" t="s">
        <v>30</v>
      </c>
      <c r="R50" s="101">
        <v>10</v>
      </c>
      <c r="S50" s="101">
        <v>620</v>
      </c>
      <c r="T50" s="101"/>
      <c r="U50" s="100">
        <v>32</v>
      </c>
      <c r="V50" s="99">
        <v>0</v>
      </c>
      <c r="W50" s="98">
        <v>-11</v>
      </c>
    </row>
    <row r="51" spans="1:23" ht="16.5" customHeight="1">
      <c r="A51" s="98">
        <v>1</v>
      </c>
      <c r="B51" s="99">
        <v>12</v>
      </c>
      <c r="C51" s="100">
        <v>31</v>
      </c>
      <c r="D51" s="101" t="s">
        <v>452</v>
      </c>
      <c r="E51" s="101" t="s">
        <v>30</v>
      </c>
      <c r="F51" s="101">
        <v>6</v>
      </c>
      <c r="G51" s="101"/>
      <c r="H51" s="101">
        <v>100</v>
      </c>
      <c r="I51" s="100">
        <v>51</v>
      </c>
      <c r="J51" s="99">
        <v>2</v>
      </c>
      <c r="K51" s="98">
        <v>-1</v>
      </c>
      <c r="L51" s="40"/>
      <c r="M51" s="98">
        <v>4</v>
      </c>
      <c r="N51" s="99">
        <v>10</v>
      </c>
      <c r="O51" s="100">
        <v>31</v>
      </c>
      <c r="P51" s="101" t="s">
        <v>70</v>
      </c>
      <c r="Q51" s="101" t="s">
        <v>30</v>
      </c>
      <c r="R51" s="101">
        <v>10</v>
      </c>
      <c r="S51" s="101">
        <v>170</v>
      </c>
      <c r="T51" s="101"/>
      <c r="U51" s="100">
        <v>51</v>
      </c>
      <c r="V51" s="99">
        <v>4</v>
      </c>
      <c r="W51" s="98">
        <v>-4</v>
      </c>
    </row>
    <row r="52" spans="1:23" ht="16.5" customHeight="1">
      <c r="A52" s="98">
        <v>0</v>
      </c>
      <c r="B52" s="99">
        <v>4</v>
      </c>
      <c r="C52" s="100">
        <v>82</v>
      </c>
      <c r="D52" s="101" t="s">
        <v>69</v>
      </c>
      <c r="E52" s="101" t="s">
        <v>35</v>
      </c>
      <c r="F52" s="101">
        <v>9</v>
      </c>
      <c r="G52" s="101"/>
      <c r="H52" s="101">
        <v>140</v>
      </c>
      <c r="I52" s="100">
        <v>42</v>
      </c>
      <c r="J52" s="102">
        <v>10</v>
      </c>
      <c r="K52" s="103">
        <v>0</v>
      </c>
      <c r="L52" s="104"/>
      <c r="M52" s="103">
        <v>10</v>
      </c>
      <c r="N52" s="102">
        <v>12</v>
      </c>
      <c r="O52" s="100">
        <v>82</v>
      </c>
      <c r="P52" s="101" t="s">
        <v>88</v>
      </c>
      <c r="Q52" s="101" t="s">
        <v>35</v>
      </c>
      <c r="R52" s="101">
        <v>8</v>
      </c>
      <c r="S52" s="101">
        <v>500</v>
      </c>
      <c r="T52" s="101"/>
      <c r="U52" s="100">
        <v>42</v>
      </c>
      <c r="V52" s="99">
        <v>2</v>
      </c>
      <c r="W52" s="98">
        <v>-10</v>
      </c>
    </row>
    <row r="53" spans="1:23" ht="16.5" customHeight="1">
      <c r="A53" s="98">
        <v>0</v>
      </c>
      <c r="B53" s="99">
        <v>4</v>
      </c>
      <c r="C53" s="100">
        <v>41</v>
      </c>
      <c r="D53" s="101" t="s">
        <v>69</v>
      </c>
      <c r="E53" s="101" t="s">
        <v>36</v>
      </c>
      <c r="F53" s="101">
        <v>9</v>
      </c>
      <c r="G53" s="101"/>
      <c r="H53" s="101">
        <v>140</v>
      </c>
      <c r="I53" s="100">
        <v>81</v>
      </c>
      <c r="J53" s="99">
        <v>10</v>
      </c>
      <c r="K53" s="98">
        <v>0</v>
      </c>
      <c r="L53" s="40"/>
      <c r="M53" s="98">
        <v>-4</v>
      </c>
      <c r="N53" s="99">
        <v>5</v>
      </c>
      <c r="O53" s="100">
        <v>41</v>
      </c>
      <c r="P53" s="101" t="s">
        <v>61</v>
      </c>
      <c r="Q53" s="101" t="s">
        <v>30</v>
      </c>
      <c r="R53" s="101">
        <v>9</v>
      </c>
      <c r="S53" s="101"/>
      <c r="T53" s="101">
        <v>100</v>
      </c>
      <c r="U53" s="100">
        <v>81</v>
      </c>
      <c r="V53" s="99">
        <v>9</v>
      </c>
      <c r="W53" s="98">
        <v>4</v>
      </c>
    </row>
    <row r="54" spans="1:23" s="65" customFormat="1" ht="9.75" customHeight="1">
      <c r="A54" s="41"/>
      <c r="B54" s="41"/>
      <c r="C54" s="105"/>
      <c r="D54" s="41"/>
      <c r="E54" s="41"/>
      <c r="F54" s="41"/>
      <c r="G54" s="41"/>
      <c r="H54" s="41"/>
      <c r="I54" s="105"/>
      <c r="J54" s="41"/>
      <c r="K54" s="41"/>
      <c r="L54" s="89"/>
      <c r="M54" s="41"/>
      <c r="N54" s="41"/>
      <c r="O54" s="105"/>
      <c r="P54" s="41"/>
      <c r="Q54" s="41"/>
      <c r="R54" s="41"/>
      <c r="S54" s="41"/>
      <c r="T54" s="41"/>
      <c r="U54" s="105"/>
      <c r="V54" s="41"/>
      <c r="W54" s="41"/>
    </row>
    <row r="55" spans="1:23" s="65" customFormat="1" ht="15">
      <c r="A55" s="32"/>
      <c r="B55" s="33" t="s">
        <v>10</v>
      </c>
      <c r="C55" s="34"/>
      <c r="D55" s="33"/>
      <c r="E55" s="35">
        <v>19</v>
      </c>
      <c r="F55" s="36"/>
      <c r="G55" s="37" t="s">
        <v>12</v>
      </c>
      <c r="H55" s="37"/>
      <c r="I55" s="38" t="s">
        <v>51</v>
      </c>
      <c r="J55" s="38"/>
      <c r="K55" s="39"/>
      <c r="L55" s="40">
        <v>150</v>
      </c>
      <c r="M55" s="32"/>
      <c r="N55" s="33" t="s">
        <v>10</v>
      </c>
      <c r="O55" s="34"/>
      <c r="P55" s="33"/>
      <c r="Q55" s="35">
        <v>20</v>
      </c>
      <c r="R55" s="36"/>
      <c r="S55" s="37" t="s">
        <v>12</v>
      </c>
      <c r="T55" s="37"/>
      <c r="U55" s="38" t="s">
        <v>53</v>
      </c>
      <c r="V55" s="38"/>
      <c r="W55" s="39"/>
    </row>
    <row r="56" spans="1:23" s="65" customFormat="1" ht="12.75">
      <c r="A56" s="42"/>
      <c r="B56" s="42"/>
      <c r="C56" s="43"/>
      <c r="D56" s="44"/>
      <c r="E56" s="44"/>
      <c r="F56" s="44"/>
      <c r="G56" s="45" t="s">
        <v>16</v>
      </c>
      <c r="H56" s="45"/>
      <c r="I56" s="38" t="s">
        <v>54</v>
      </c>
      <c r="J56" s="38"/>
      <c r="K56" s="39"/>
      <c r="L56" s="40">
        <v>150</v>
      </c>
      <c r="M56" s="42"/>
      <c r="N56" s="42"/>
      <c r="O56" s="43"/>
      <c r="P56" s="44"/>
      <c r="Q56" s="44"/>
      <c r="R56" s="44"/>
      <c r="S56" s="45" t="s">
        <v>16</v>
      </c>
      <c r="T56" s="45"/>
      <c r="U56" s="38" t="s">
        <v>55</v>
      </c>
      <c r="V56" s="38"/>
      <c r="W56" s="39"/>
    </row>
    <row r="57" spans="1:23" ht="4.5" customHeight="1">
      <c r="A57" s="46"/>
      <c r="B57" s="47"/>
      <c r="C57" s="48"/>
      <c r="D57" s="49"/>
      <c r="E57" s="50"/>
      <c r="F57" s="51"/>
      <c r="G57" s="52"/>
      <c r="H57" s="52"/>
      <c r="I57" s="48"/>
      <c r="J57" s="47"/>
      <c r="K57" s="53"/>
      <c r="L57" s="40"/>
      <c r="M57" s="46"/>
      <c r="N57" s="47"/>
      <c r="O57" s="48"/>
      <c r="P57" s="49"/>
      <c r="Q57" s="50"/>
      <c r="R57" s="51"/>
      <c r="S57" s="52"/>
      <c r="T57" s="52"/>
      <c r="U57" s="48"/>
      <c r="V57" s="47"/>
      <c r="W57" s="53"/>
    </row>
    <row r="58" spans="1:23" s="65" customFormat="1" ht="12.75" customHeight="1">
      <c r="A58" s="54" t="s">
        <v>387</v>
      </c>
      <c r="B58" s="55"/>
      <c r="C58" s="56"/>
      <c r="D58" s="57"/>
      <c r="E58" s="58" t="s">
        <v>19</v>
      </c>
      <c r="F58" s="59" t="s">
        <v>454</v>
      </c>
      <c r="G58" s="60"/>
      <c r="H58" s="61"/>
      <c r="I58" s="135">
        <v>0</v>
      </c>
      <c r="J58" s="135"/>
      <c r="K58" s="136"/>
      <c r="L58" s="62"/>
      <c r="M58" s="63" t="s">
        <v>387</v>
      </c>
      <c r="N58" s="55"/>
      <c r="O58" s="56"/>
      <c r="P58" s="57"/>
      <c r="Q58" s="58" t="s">
        <v>19</v>
      </c>
      <c r="R58" s="64" t="s">
        <v>455</v>
      </c>
      <c r="S58" s="60"/>
      <c r="T58" s="61"/>
      <c r="U58" s="135">
        <v>0</v>
      </c>
      <c r="V58" s="135"/>
      <c r="W58" s="136"/>
    </row>
    <row r="59" spans="1:23" s="65" customFormat="1" ht="12.75" customHeight="1">
      <c r="A59" s="66"/>
      <c r="B59" s="55"/>
      <c r="C59" s="56"/>
      <c r="D59" s="57"/>
      <c r="E59" s="67" t="s">
        <v>21</v>
      </c>
      <c r="F59" s="59" t="s">
        <v>410</v>
      </c>
      <c r="G59" s="68"/>
      <c r="H59" s="69"/>
      <c r="I59" s="73"/>
      <c r="J59" s="130">
        <v>6.1</v>
      </c>
      <c r="K59" s="131"/>
      <c r="L59" s="62"/>
      <c r="M59" s="66"/>
      <c r="N59" s="55"/>
      <c r="O59" s="56"/>
      <c r="P59" s="57"/>
      <c r="Q59" s="67" t="s">
        <v>21</v>
      </c>
      <c r="R59" s="64" t="s">
        <v>456</v>
      </c>
      <c r="S59" s="68"/>
      <c r="T59" s="69"/>
      <c r="U59" s="73"/>
      <c r="V59" s="130">
        <v>17.1</v>
      </c>
      <c r="W59" s="131"/>
    </row>
    <row r="60" spans="1:23" s="65" customFormat="1" ht="12.75" customHeight="1">
      <c r="A60" s="66"/>
      <c r="B60" s="55"/>
      <c r="C60" s="56"/>
      <c r="D60" s="57"/>
      <c r="E60" s="67" t="s">
        <v>23</v>
      </c>
      <c r="F60" s="59" t="s">
        <v>457</v>
      </c>
      <c r="G60" s="60"/>
      <c r="H60" s="69"/>
      <c r="I60" s="132">
        <v>11.1</v>
      </c>
      <c r="J60" s="130" t="s">
        <v>140</v>
      </c>
      <c r="K60" s="133">
        <v>10.1</v>
      </c>
      <c r="L60" s="62"/>
      <c r="M60" s="66"/>
      <c r="N60" s="55"/>
      <c r="O60" s="56"/>
      <c r="P60" s="57"/>
      <c r="Q60" s="67" t="s">
        <v>23</v>
      </c>
      <c r="R60" s="64" t="s">
        <v>458</v>
      </c>
      <c r="S60" s="60"/>
      <c r="T60" s="69"/>
      <c r="U60" s="132">
        <v>8.1</v>
      </c>
      <c r="V60" s="130" t="s">
        <v>140</v>
      </c>
      <c r="W60" s="133">
        <v>8.1</v>
      </c>
    </row>
    <row r="61" spans="1:23" s="65" customFormat="1" ht="12.75" customHeight="1">
      <c r="A61" s="66"/>
      <c r="B61" s="55"/>
      <c r="C61" s="56"/>
      <c r="D61" s="57"/>
      <c r="E61" s="58" t="s">
        <v>24</v>
      </c>
      <c r="F61" s="59" t="s">
        <v>459</v>
      </c>
      <c r="G61" s="60"/>
      <c r="H61" s="69"/>
      <c r="I61" s="73"/>
      <c r="J61" s="130">
        <v>13.1</v>
      </c>
      <c r="K61" s="131"/>
      <c r="L61" s="62"/>
      <c r="M61" s="66"/>
      <c r="N61" s="55"/>
      <c r="O61" s="56"/>
      <c r="P61" s="57"/>
      <c r="Q61" s="58" t="s">
        <v>24</v>
      </c>
      <c r="R61" s="64" t="s">
        <v>155</v>
      </c>
      <c r="S61" s="60"/>
      <c r="T61" s="69"/>
      <c r="U61" s="73"/>
      <c r="V61" s="130">
        <v>7.1</v>
      </c>
      <c r="W61" s="131"/>
    </row>
    <row r="62" spans="1:23" s="65" customFormat="1" ht="12.75" customHeight="1">
      <c r="A62" s="71" t="s">
        <v>19</v>
      </c>
      <c r="B62" s="59" t="s">
        <v>460</v>
      </c>
      <c r="C62" s="56"/>
      <c r="D62" s="57"/>
      <c r="E62" s="72"/>
      <c r="F62" s="60"/>
      <c r="G62" s="58" t="s">
        <v>19</v>
      </c>
      <c r="H62" s="59" t="s">
        <v>461</v>
      </c>
      <c r="I62" s="60"/>
      <c r="J62" s="73"/>
      <c r="K62" s="70"/>
      <c r="L62" s="62"/>
      <c r="M62" s="71" t="s">
        <v>19</v>
      </c>
      <c r="N62" s="64" t="s">
        <v>143</v>
      </c>
      <c r="O62" s="56"/>
      <c r="P62" s="57"/>
      <c r="Q62" s="72"/>
      <c r="R62" s="106"/>
      <c r="S62" s="58" t="s">
        <v>19</v>
      </c>
      <c r="T62" s="59" t="s">
        <v>462</v>
      </c>
      <c r="U62" s="60"/>
      <c r="V62" s="73"/>
      <c r="W62" s="70"/>
    </row>
    <row r="63" spans="1:23" s="65" customFormat="1" ht="12.75" customHeight="1">
      <c r="A63" s="74" t="s">
        <v>21</v>
      </c>
      <c r="B63" s="59" t="s">
        <v>25</v>
      </c>
      <c r="C63" s="75"/>
      <c r="D63" s="57"/>
      <c r="E63" s="72"/>
      <c r="F63" s="69"/>
      <c r="G63" s="67" t="s">
        <v>21</v>
      </c>
      <c r="H63" s="59" t="s">
        <v>294</v>
      </c>
      <c r="I63" s="60"/>
      <c r="J63" s="73"/>
      <c r="K63" s="70"/>
      <c r="L63" s="62"/>
      <c r="M63" s="74" t="s">
        <v>21</v>
      </c>
      <c r="N63" s="64" t="s">
        <v>463</v>
      </c>
      <c r="O63" s="75"/>
      <c r="P63" s="57"/>
      <c r="Q63" s="72"/>
      <c r="R63" s="107"/>
      <c r="S63" s="67" t="s">
        <v>21</v>
      </c>
      <c r="T63" s="59" t="s">
        <v>464</v>
      </c>
      <c r="U63" s="60"/>
      <c r="V63" s="73"/>
      <c r="W63" s="70"/>
    </row>
    <row r="64" spans="1:23" s="65" customFormat="1" ht="12.75" customHeight="1">
      <c r="A64" s="74" t="s">
        <v>23</v>
      </c>
      <c r="B64" s="59" t="s">
        <v>25</v>
      </c>
      <c r="C64" s="56"/>
      <c r="D64" s="57"/>
      <c r="E64" s="72"/>
      <c r="F64" s="69"/>
      <c r="G64" s="67" t="s">
        <v>23</v>
      </c>
      <c r="H64" s="59" t="s">
        <v>465</v>
      </c>
      <c r="I64" s="60"/>
      <c r="J64" s="60"/>
      <c r="K64" s="70"/>
      <c r="L64" s="62"/>
      <c r="M64" s="74" t="s">
        <v>23</v>
      </c>
      <c r="N64" s="64" t="s">
        <v>462</v>
      </c>
      <c r="O64" s="56"/>
      <c r="P64" s="57"/>
      <c r="Q64" s="72"/>
      <c r="R64" s="107"/>
      <c r="S64" s="67" t="s">
        <v>23</v>
      </c>
      <c r="T64" s="59" t="s">
        <v>426</v>
      </c>
      <c r="U64" s="60"/>
      <c r="V64" s="60"/>
      <c r="W64" s="70"/>
    </row>
    <row r="65" spans="1:23" s="65" customFormat="1" ht="12.75" customHeight="1">
      <c r="A65" s="71" t="s">
        <v>24</v>
      </c>
      <c r="B65" s="59" t="s">
        <v>466</v>
      </c>
      <c r="C65" s="75"/>
      <c r="D65" s="57"/>
      <c r="E65" s="72"/>
      <c r="F65" s="60"/>
      <c r="G65" s="58" t="s">
        <v>24</v>
      </c>
      <c r="H65" s="59" t="s">
        <v>66</v>
      </c>
      <c r="I65" s="59" t="s">
        <v>27</v>
      </c>
      <c r="J65" s="73"/>
      <c r="K65" s="70"/>
      <c r="L65" s="62"/>
      <c r="M65" s="71" t="s">
        <v>24</v>
      </c>
      <c r="N65" s="64" t="s">
        <v>467</v>
      </c>
      <c r="O65" s="75"/>
      <c r="P65" s="57"/>
      <c r="Q65" s="72"/>
      <c r="R65" s="106"/>
      <c r="S65" s="58" t="s">
        <v>24</v>
      </c>
      <c r="T65" s="59" t="s">
        <v>468</v>
      </c>
      <c r="U65" s="59" t="s">
        <v>27</v>
      </c>
      <c r="V65" s="73"/>
      <c r="W65" s="70"/>
    </row>
    <row r="66" spans="1:23" s="65" customFormat="1" ht="12.75" customHeight="1">
      <c r="A66" s="76"/>
      <c r="B66" s="75"/>
      <c r="C66" s="75"/>
      <c r="D66" s="57"/>
      <c r="E66" s="58" t="s">
        <v>19</v>
      </c>
      <c r="F66" s="59" t="s">
        <v>469</v>
      </c>
      <c r="G66" s="60"/>
      <c r="H66" s="77" t="s">
        <v>30</v>
      </c>
      <c r="I66" s="59" t="s">
        <v>470</v>
      </c>
      <c r="J66" s="73"/>
      <c r="K66" s="70"/>
      <c r="L66" s="62"/>
      <c r="M66" s="76"/>
      <c r="N66" s="108"/>
      <c r="O66" s="75"/>
      <c r="P66" s="57"/>
      <c r="Q66" s="58" t="s">
        <v>19</v>
      </c>
      <c r="R66" s="64" t="s">
        <v>471</v>
      </c>
      <c r="S66" s="60"/>
      <c r="T66" s="77" t="s">
        <v>30</v>
      </c>
      <c r="U66" s="59" t="s">
        <v>472</v>
      </c>
      <c r="V66" s="73"/>
      <c r="W66" s="70"/>
    </row>
    <row r="67" spans="1:23" s="65" customFormat="1" ht="12.75" customHeight="1">
      <c r="A67" s="66"/>
      <c r="B67" s="59" t="s">
        <v>32</v>
      </c>
      <c r="C67" s="56"/>
      <c r="D67" s="57"/>
      <c r="E67" s="67" t="s">
        <v>21</v>
      </c>
      <c r="F67" s="59" t="s">
        <v>473</v>
      </c>
      <c r="G67" s="60"/>
      <c r="H67" s="77" t="s">
        <v>33</v>
      </c>
      <c r="I67" s="59" t="s">
        <v>470</v>
      </c>
      <c r="J67" s="55"/>
      <c r="K67" s="70"/>
      <c r="L67" s="62"/>
      <c r="M67" s="66"/>
      <c r="N67" s="64" t="s">
        <v>32</v>
      </c>
      <c r="O67" s="56"/>
      <c r="P67" s="57"/>
      <c r="Q67" s="67" t="s">
        <v>21</v>
      </c>
      <c r="R67" s="64" t="s">
        <v>474</v>
      </c>
      <c r="S67" s="60"/>
      <c r="T67" s="77" t="s">
        <v>33</v>
      </c>
      <c r="U67" s="59" t="s">
        <v>475</v>
      </c>
      <c r="V67" s="55"/>
      <c r="W67" s="70"/>
    </row>
    <row r="68" spans="1:23" s="65" customFormat="1" ht="12.75" customHeight="1">
      <c r="A68" s="66"/>
      <c r="B68" s="59" t="s">
        <v>476</v>
      </c>
      <c r="C68" s="56"/>
      <c r="D68" s="57"/>
      <c r="E68" s="67" t="s">
        <v>23</v>
      </c>
      <c r="F68" s="59" t="s">
        <v>477</v>
      </c>
      <c r="G68" s="73"/>
      <c r="H68" s="77" t="s">
        <v>35</v>
      </c>
      <c r="I68" s="59" t="s">
        <v>478</v>
      </c>
      <c r="J68" s="55"/>
      <c r="K68" s="70"/>
      <c r="L68" s="62"/>
      <c r="M68" s="66"/>
      <c r="N68" s="64" t="s">
        <v>479</v>
      </c>
      <c r="O68" s="56"/>
      <c r="P68" s="57"/>
      <c r="Q68" s="67" t="s">
        <v>23</v>
      </c>
      <c r="R68" s="64" t="s">
        <v>480</v>
      </c>
      <c r="S68" s="73"/>
      <c r="T68" s="77" t="s">
        <v>35</v>
      </c>
      <c r="U68" s="59" t="s">
        <v>481</v>
      </c>
      <c r="V68" s="55"/>
      <c r="W68" s="70"/>
    </row>
    <row r="69" spans="1:23" s="65" customFormat="1" ht="12.75" customHeight="1">
      <c r="A69" s="78"/>
      <c r="B69" s="72"/>
      <c r="C69" s="72"/>
      <c r="D69" s="57"/>
      <c r="E69" s="58" t="s">
        <v>24</v>
      </c>
      <c r="F69" s="59" t="s">
        <v>482</v>
      </c>
      <c r="G69" s="72"/>
      <c r="H69" s="77" t="s">
        <v>36</v>
      </c>
      <c r="I69" s="59" t="s">
        <v>478</v>
      </c>
      <c r="J69" s="72"/>
      <c r="K69" s="79"/>
      <c r="L69" s="80"/>
      <c r="M69" s="78"/>
      <c r="N69" s="72"/>
      <c r="O69" s="72"/>
      <c r="P69" s="57"/>
      <c r="Q69" s="58" t="s">
        <v>24</v>
      </c>
      <c r="R69" s="64" t="s">
        <v>34</v>
      </c>
      <c r="S69" s="72"/>
      <c r="T69" s="77" t="s">
        <v>36</v>
      </c>
      <c r="U69" s="59" t="s">
        <v>481</v>
      </c>
      <c r="V69" s="72"/>
      <c r="W69" s="79"/>
    </row>
    <row r="70" spans="1:23" ht="4.5" customHeight="1">
      <c r="A70" s="81"/>
      <c r="B70" s="82"/>
      <c r="C70" s="83"/>
      <c r="D70" s="84"/>
      <c r="E70" s="85"/>
      <c r="F70" s="86"/>
      <c r="G70" s="87"/>
      <c r="H70" s="87"/>
      <c r="I70" s="83"/>
      <c r="J70" s="82"/>
      <c r="K70" s="88"/>
      <c r="M70" s="81"/>
      <c r="N70" s="82"/>
      <c r="O70" s="83"/>
      <c r="P70" s="84"/>
      <c r="Q70" s="85"/>
      <c r="R70" s="86"/>
      <c r="S70" s="87"/>
      <c r="T70" s="87"/>
      <c r="U70" s="83"/>
      <c r="V70" s="82"/>
      <c r="W70" s="88"/>
    </row>
    <row r="71" spans="1:23" ht="12.75" customHeight="1">
      <c r="A71" s="90"/>
      <c r="B71" s="90" t="s">
        <v>37</v>
      </c>
      <c r="C71" s="91"/>
      <c r="D71" s="92" t="s">
        <v>38</v>
      </c>
      <c r="E71" s="92" t="s">
        <v>39</v>
      </c>
      <c r="F71" s="92" t="s">
        <v>40</v>
      </c>
      <c r="G71" s="93" t="s">
        <v>41</v>
      </c>
      <c r="H71" s="93"/>
      <c r="I71" s="91" t="s">
        <v>42</v>
      </c>
      <c r="J71" s="92" t="s">
        <v>37</v>
      </c>
      <c r="K71" s="90" t="s">
        <v>43</v>
      </c>
      <c r="L71" s="40">
        <v>150</v>
      </c>
      <c r="M71" s="90"/>
      <c r="N71" s="90" t="s">
        <v>37</v>
      </c>
      <c r="O71" s="91"/>
      <c r="P71" s="92" t="s">
        <v>38</v>
      </c>
      <c r="Q71" s="92" t="s">
        <v>39</v>
      </c>
      <c r="R71" s="92" t="s">
        <v>40</v>
      </c>
      <c r="S71" s="93" t="s">
        <v>41</v>
      </c>
      <c r="T71" s="93"/>
      <c r="U71" s="91" t="s">
        <v>42</v>
      </c>
      <c r="V71" s="92" t="s">
        <v>37</v>
      </c>
      <c r="W71" s="90" t="s">
        <v>43</v>
      </c>
    </row>
    <row r="72" spans="1:23" ht="12.75">
      <c r="A72" s="94" t="s">
        <v>43</v>
      </c>
      <c r="B72" s="94" t="s">
        <v>44</v>
      </c>
      <c r="C72" s="95" t="s">
        <v>45</v>
      </c>
      <c r="D72" s="96" t="s">
        <v>46</v>
      </c>
      <c r="E72" s="96" t="s">
        <v>47</v>
      </c>
      <c r="F72" s="96"/>
      <c r="G72" s="97" t="s">
        <v>45</v>
      </c>
      <c r="H72" s="97" t="s">
        <v>42</v>
      </c>
      <c r="I72" s="95"/>
      <c r="J72" s="94" t="s">
        <v>44</v>
      </c>
      <c r="K72" s="94"/>
      <c r="L72" s="40">
        <v>150</v>
      </c>
      <c r="M72" s="94" t="s">
        <v>43</v>
      </c>
      <c r="N72" s="94" t="s">
        <v>44</v>
      </c>
      <c r="O72" s="95" t="s">
        <v>45</v>
      </c>
      <c r="P72" s="96" t="s">
        <v>46</v>
      </c>
      <c r="Q72" s="96" t="s">
        <v>47</v>
      </c>
      <c r="R72" s="96"/>
      <c r="S72" s="97" t="s">
        <v>45</v>
      </c>
      <c r="T72" s="97" t="s">
        <v>42</v>
      </c>
      <c r="U72" s="95"/>
      <c r="V72" s="94" t="s">
        <v>44</v>
      </c>
      <c r="W72" s="94"/>
    </row>
    <row r="73" spans="1:23" ht="16.5" customHeight="1">
      <c r="A73" s="98">
        <v>3</v>
      </c>
      <c r="B73" s="99">
        <v>9</v>
      </c>
      <c r="C73" s="100">
        <v>71</v>
      </c>
      <c r="D73" s="101" t="s">
        <v>63</v>
      </c>
      <c r="E73" s="101" t="s">
        <v>35</v>
      </c>
      <c r="F73" s="101">
        <v>11</v>
      </c>
      <c r="G73" s="101"/>
      <c r="H73" s="101">
        <v>200</v>
      </c>
      <c r="I73" s="100">
        <v>11</v>
      </c>
      <c r="J73" s="99">
        <v>5</v>
      </c>
      <c r="K73" s="98">
        <v>-3</v>
      </c>
      <c r="L73" s="40"/>
      <c r="M73" s="98">
        <v>4</v>
      </c>
      <c r="N73" s="99">
        <v>14</v>
      </c>
      <c r="O73" s="100">
        <v>71</v>
      </c>
      <c r="P73" s="101" t="s">
        <v>48</v>
      </c>
      <c r="Q73" s="101" t="s">
        <v>30</v>
      </c>
      <c r="R73" s="101">
        <v>11</v>
      </c>
      <c r="S73" s="101">
        <v>660</v>
      </c>
      <c r="T73" s="101"/>
      <c r="U73" s="100">
        <v>11</v>
      </c>
      <c r="V73" s="99">
        <v>0</v>
      </c>
      <c r="W73" s="98">
        <v>-4</v>
      </c>
    </row>
    <row r="74" spans="1:23" ht="16.5" customHeight="1">
      <c r="A74" s="98">
        <v>3</v>
      </c>
      <c r="B74" s="99">
        <v>9</v>
      </c>
      <c r="C74" s="100">
        <v>12</v>
      </c>
      <c r="D74" s="101" t="s">
        <v>70</v>
      </c>
      <c r="E74" s="101" t="s">
        <v>35</v>
      </c>
      <c r="F74" s="101">
        <v>11</v>
      </c>
      <c r="G74" s="101"/>
      <c r="H74" s="101">
        <v>200</v>
      </c>
      <c r="I74" s="100">
        <v>72</v>
      </c>
      <c r="J74" s="99">
        <v>5</v>
      </c>
      <c r="K74" s="98">
        <v>-3</v>
      </c>
      <c r="L74" s="40"/>
      <c r="M74" s="98">
        <v>-8</v>
      </c>
      <c r="N74" s="99">
        <v>2</v>
      </c>
      <c r="O74" s="100">
        <v>12</v>
      </c>
      <c r="P74" s="101" t="s">
        <v>80</v>
      </c>
      <c r="Q74" s="101" t="s">
        <v>30</v>
      </c>
      <c r="R74" s="101">
        <v>12</v>
      </c>
      <c r="S74" s="101">
        <v>170</v>
      </c>
      <c r="T74" s="101"/>
      <c r="U74" s="100">
        <v>72</v>
      </c>
      <c r="V74" s="99">
        <v>12</v>
      </c>
      <c r="W74" s="98">
        <v>8</v>
      </c>
    </row>
    <row r="75" spans="1:23" ht="16.5" customHeight="1">
      <c r="A75" s="98">
        <v>-8</v>
      </c>
      <c r="B75" s="99">
        <v>3</v>
      </c>
      <c r="C75" s="100">
        <v>62</v>
      </c>
      <c r="D75" s="101" t="s">
        <v>61</v>
      </c>
      <c r="E75" s="101" t="s">
        <v>35</v>
      </c>
      <c r="F75" s="101">
        <v>11</v>
      </c>
      <c r="G75" s="101"/>
      <c r="H75" s="101">
        <v>650</v>
      </c>
      <c r="I75" s="100">
        <v>21</v>
      </c>
      <c r="J75" s="102">
        <v>11</v>
      </c>
      <c r="K75" s="103">
        <v>8</v>
      </c>
      <c r="L75" s="104"/>
      <c r="M75" s="103">
        <v>3</v>
      </c>
      <c r="N75" s="102">
        <v>10</v>
      </c>
      <c r="O75" s="100">
        <v>62</v>
      </c>
      <c r="P75" s="101" t="s">
        <v>61</v>
      </c>
      <c r="Q75" s="101" t="s">
        <v>33</v>
      </c>
      <c r="R75" s="101">
        <v>11</v>
      </c>
      <c r="S75" s="101">
        <v>650</v>
      </c>
      <c r="T75" s="101"/>
      <c r="U75" s="100">
        <v>21</v>
      </c>
      <c r="V75" s="99">
        <v>4</v>
      </c>
      <c r="W75" s="98">
        <v>-3</v>
      </c>
    </row>
    <row r="76" spans="1:23" ht="16.5" customHeight="1">
      <c r="A76" s="98">
        <v>3</v>
      </c>
      <c r="B76" s="99">
        <v>9</v>
      </c>
      <c r="C76" s="100">
        <v>22</v>
      </c>
      <c r="D76" s="101" t="s">
        <v>70</v>
      </c>
      <c r="E76" s="101" t="s">
        <v>35</v>
      </c>
      <c r="F76" s="101">
        <v>11</v>
      </c>
      <c r="G76" s="101"/>
      <c r="H76" s="101">
        <v>200</v>
      </c>
      <c r="I76" s="100">
        <v>61</v>
      </c>
      <c r="J76" s="99">
        <v>5</v>
      </c>
      <c r="K76" s="98">
        <v>-3</v>
      </c>
      <c r="L76" s="40"/>
      <c r="M76" s="98">
        <v>-9</v>
      </c>
      <c r="N76" s="99">
        <v>0</v>
      </c>
      <c r="O76" s="100">
        <v>22</v>
      </c>
      <c r="P76" s="101" t="s">
        <v>452</v>
      </c>
      <c r="Q76" s="101" t="s">
        <v>30</v>
      </c>
      <c r="R76" s="101">
        <v>9</v>
      </c>
      <c r="S76" s="101">
        <v>150</v>
      </c>
      <c r="T76" s="101"/>
      <c r="U76" s="100">
        <v>61</v>
      </c>
      <c r="V76" s="99">
        <v>14</v>
      </c>
      <c r="W76" s="98">
        <v>9</v>
      </c>
    </row>
    <row r="77" spans="1:23" ht="16.5" customHeight="1">
      <c r="A77" s="98">
        <v>9</v>
      </c>
      <c r="B77" s="99">
        <v>14</v>
      </c>
      <c r="C77" s="100">
        <v>53</v>
      </c>
      <c r="D77" s="101" t="s">
        <v>61</v>
      </c>
      <c r="E77" s="101" t="s">
        <v>36</v>
      </c>
      <c r="F77" s="101">
        <v>9</v>
      </c>
      <c r="G77" s="101">
        <v>100</v>
      </c>
      <c r="H77" s="101"/>
      <c r="I77" s="100">
        <v>32</v>
      </c>
      <c r="J77" s="99">
        <v>0</v>
      </c>
      <c r="K77" s="98">
        <v>-9</v>
      </c>
      <c r="L77" s="40"/>
      <c r="M77" s="98">
        <v>3</v>
      </c>
      <c r="N77" s="99">
        <v>10</v>
      </c>
      <c r="O77" s="100">
        <v>53</v>
      </c>
      <c r="P77" s="101" t="s">
        <v>61</v>
      </c>
      <c r="Q77" s="101" t="s">
        <v>30</v>
      </c>
      <c r="R77" s="101">
        <v>11</v>
      </c>
      <c r="S77" s="101">
        <v>650</v>
      </c>
      <c r="T77" s="101"/>
      <c r="U77" s="100">
        <v>32</v>
      </c>
      <c r="V77" s="99">
        <v>4</v>
      </c>
      <c r="W77" s="98">
        <v>-3</v>
      </c>
    </row>
    <row r="78" spans="1:23" ht="16.5" customHeight="1">
      <c r="A78" s="98">
        <v>-8</v>
      </c>
      <c r="B78" s="99">
        <v>3</v>
      </c>
      <c r="C78" s="100">
        <v>31</v>
      </c>
      <c r="D78" s="101" t="s">
        <v>61</v>
      </c>
      <c r="E78" s="101" t="s">
        <v>35</v>
      </c>
      <c r="F78" s="101">
        <v>11</v>
      </c>
      <c r="G78" s="101"/>
      <c r="H78" s="101">
        <v>650</v>
      </c>
      <c r="I78" s="100">
        <v>51</v>
      </c>
      <c r="J78" s="99">
        <v>11</v>
      </c>
      <c r="K78" s="98">
        <v>8</v>
      </c>
      <c r="L78" s="40"/>
      <c r="M78" s="98">
        <v>3</v>
      </c>
      <c r="N78" s="99">
        <v>10</v>
      </c>
      <c r="O78" s="100">
        <v>31</v>
      </c>
      <c r="P78" s="101" t="s">
        <v>61</v>
      </c>
      <c r="Q78" s="101" t="s">
        <v>33</v>
      </c>
      <c r="R78" s="101">
        <v>11</v>
      </c>
      <c r="S78" s="101">
        <v>650</v>
      </c>
      <c r="T78" s="101"/>
      <c r="U78" s="100">
        <v>51</v>
      </c>
      <c r="V78" s="99">
        <v>4</v>
      </c>
      <c r="W78" s="98">
        <v>-3</v>
      </c>
    </row>
    <row r="79" spans="1:23" ht="16.5" customHeight="1">
      <c r="A79" s="98">
        <v>-12</v>
      </c>
      <c r="B79" s="99">
        <v>0</v>
      </c>
      <c r="C79" s="100">
        <v>82</v>
      </c>
      <c r="D79" s="101" t="s">
        <v>62</v>
      </c>
      <c r="E79" s="101" t="s">
        <v>35</v>
      </c>
      <c r="F79" s="101">
        <v>11</v>
      </c>
      <c r="G79" s="101"/>
      <c r="H79" s="101">
        <v>990</v>
      </c>
      <c r="I79" s="100">
        <v>42</v>
      </c>
      <c r="J79" s="102">
        <v>14</v>
      </c>
      <c r="K79" s="103">
        <v>12</v>
      </c>
      <c r="L79" s="104"/>
      <c r="M79" s="103">
        <v>-8</v>
      </c>
      <c r="N79" s="102">
        <v>4</v>
      </c>
      <c r="O79" s="100">
        <v>82</v>
      </c>
      <c r="P79" s="101" t="s">
        <v>63</v>
      </c>
      <c r="Q79" s="101" t="s">
        <v>30</v>
      </c>
      <c r="R79" s="101">
        <v>11</v>
      </c>
      <c r="S79" s="101">
        <v>200</v>
      </c>
      <c r="T79" s="101"/>
      <c r="U79" s="100">
        <v>42</v>
      </c>
      <c r="V79" s="99">
        <v>10</v>
      </c>
      <c r="W79" s="98">
        <v>8</v>
      </c>
    </row>
    <row r="80" spans="1:23" ht="16.5" customHeight="1">
      <c r="A80" s="98">
        <v>3</v>
      </c>
      <c r="B80" s="99">
        <v>9</v>
      </c>
      <c r="C80" s="100">
        <v>41</v>
      </c>
      <c r="D80" s="101" t="s">
        <v>70</v>
      </c>
      <c r="E80" s="101" t="s">
        <v>35</v>
      </c>
      <c r="F80" s="101">
        <v>11</v>
      </c>
      <c r="G80" s="101"/>
      <c r="H80" s="101">
        <v>200</v>
      </c>
      <c r="I80" s="100">
        <v>81</v>
      </c>
      <c r="J80" s="99">
        <v>5</v>
      </c>
      <c r="K80" s="98">
        <v>-3</v>
      </c>
      <c r="L80" s="40"/>
      <c r="M80" s="98">
        <v>3</v>
      </c>
      <c r="N80" s="99">
        <v>6</v>
      </c>
      <c r="O80" s="100">
        <v>41</v>
      </c>
      <c r="P80" s="101" t="s">
        <v>61</v>
      </c>
      <c r="Q80" s="101" t="s">
        <v>30</v>
      </c>
      <c r="R80" s="101">
        <v>10</v>
      </c>
      <c r="S80" s="101">
        <v>620</v>
      </c>
      <c r="T80" s="101"/>
      <c r="U80" s="100">
        <v>81</v>
      </c>
      <c r="V80" s="99">
        <v>8</v>
      </c>
      <c r="W80" s="98">
        <v>-3</v>
      </c>
    </row>
    <row r="81" spans="1:23" s="65" customFormat="1" ht="30" customHeight="1">
      <c r="A81" s="41"/>
      <c r="B81" s="41"/>
      <c r="C81" s="105"/>
      <c r="D81" s="41"/>
      <c r="E81" s="41"/>
      <c r="F81" s="41"/>
      <c r="G81" s="41"/>
      <c r="H81" s="41"/>
      <c r="I81" s="105"/>
      <c r="J81" s="41"/>
      <c r="K81" s="41"/>
      <c r="L81" s="89"/>
      <c r="M81" s="41"/>
      <c r="N81" s="41"/>
      <c r="O81" s="105"/>
      <c r="P81" s="41"/>
      <c r="Q81" s="41"/>
      <c r="R81" s="41"/>
      <c r="S81" s="41"/>
      <c r="T81" s="41"/>
      <c r="U81" s="105"/>
      <c r="V81" s="41"/>
      <c r="W81" s="41"/>
    </row>
    <row r="82" spans="1:23" s="65" customFormat="1" ht="15">
      <c r="A82" s="32"/>
      <c r="B82" s="33" t="s">
        <v>10</v>
      </c>
      <c r="C82" s="34"/>
      <c r="D82" s="33"/>
      <c r="E82" s="35">
        <v>21</v>
      </c>
      <c r="F82" s="36"/>
      <c r="G82" s="37" t="s">
        <v>12</v>
      </c>
      <c r="H82" s="37"/>
      <c r="I82" s="38" t="s">
        <v>13</v>
      </c>
      <c r="J82" s="38"/>
      <c r="K82" s="39"/>
      <c r="L82" s="40">
        <v>150</v>
      </c>
      <c r="M82" s="32"/>
      <c r="N82" s="33" t="s">
        <v>10</v>
      </c>
      <c r="O82" s="34"/>
      <c r="P82" s="33"/>
      <c r="Q82" s="35">
        <v>22</v>
      </c>
      <c r="R82" s="36"/>
      <c r="S82" s="37" t="s">
        <v>12</v>
      </c>
      <c r="T82" s="37"/>
      <c r="U82" s="38" t="s">
        <v>15</v>
      </c>
      <c r="V82" s="38"/>
      <c r="W82" s="39"/>
    </row>
    <row r="83" spans="1:23" s="65" customFormat="1" ht="12.75">
      <c r="A83" s="42"/>
      <c r="B83" s="42"/>
      <c r="C83" s="43"/>
      <c r="D83" s="44"/>
      <c r="E83" s="44"/>
      <c r="F83" s="44"/>
      <c r="G83" s="45" t="s">
        <v>16</v>
      </c>
      <c r="H83" s="45"/>
      <c r="I83" s="38" t="s">
        <v>18</v>
      </c>
      <c r="J83" s="38"/>
      <c r="K83" s="39"/>
      <c r="L83" s="40">
        <v>150</v>
      </c>
      <c r="M83" s="42"/>
      <c r="N83" s="42"/>
      <c r="O83" s="43"/>
      <c r="P83" s="44"/>
      <c r="Q83" s="44"/>
      <c r="R83" s="44"/>
      <c r="S83" s="45" t="s">
        <v>16</v>
      </c>
      <c r="T83" s="45"/>
      <c r="U83" s="38" t="s">
        <v>54</v>
      </c>
      <c r="V83" s="38"/>
      <c r="W83" s="39"/>
    </row>
    <row r="84" spans="1:23" ht="4.5" customHeight="1">
      <c r="A84" s="46"/>
      <c r="B84" s="47"/>
      <c r="C84" s="48"/>
      <c r="D84" s="49"/>
      <c r="E84" s="50"/>
      <c r="F84" s="51"/>
      <c r="G84" s="52"/>
      <c r="H84" s="52"/>
      <c r="I84" s="48"/>
      <c r="J84" s="47"/>
      <c r="K84" s="53"/>
      <c r="L84" s="40"/>
      <c r="M84" s="46"/>
      <c r="N84" s="47"/>
      <c r="O84" s="48"/>
      <c r="P84" s="49"/>
      <c r="Q84" s="50"/>
      <c r="R84" s="51"/>
      <c r="S84" s="52"/>
      <c r="T84" s="52"/>
      <c r="U84" s="48"/>
      <c r="V84" s="47"/>
      <c r="W84" s="53"/>
    </row>
    <row r="85" spans="1:23" s="65" customFormat="1" ht="12.75" customHeight="1">
      <c r="A85" s="54" t="s">
        <v>387</v>
      </c>
      <c r="B85" s="55"/>
      <c r="C85" s="56"/>
      <c r="D85" s="57"/>
      <c r="E85" s="58" t="s">
        <v>19</v>
      </c>
      <c r="F85" s="59" t="s">
        <v>483</v>
      </c>
      <c r="G85" s="60"/>
      <c r="H85" s="61"/>
      <c r="I85" s="135">
        <v>0</v>
      </c>
      <c r="J85" s="135"/>
      <c r="K85" s="136"/>
      <c r="L85" s="62"/>
      <c r="M85" s="63" t="s">
        <v>387</v>
      </c>
      <c r="N85" s="55"/>
      <c r="O85" s="56"/>
      <c r="P85" s="57"/>
      <c r="Q85" s="58" t="s">
        <v>19</v>
      </c>
      <c r="R85" s="64" t="s">
        <v>484</v>
      </c>
      <c r="S85" s="60"/>
      <c r="T85" s="61"/>
      <c r="U85" s="135">
        <v>0</v>
      </c>
      <c r="V85" s="135"/>
      <c r="W85" s="136"/>
    </row>
    <row r="86" spans="1:23" s="65" customFormat="1" ht="12.75" customHeight="1">
      <c r="A86" s="66"/>
      <c r="B86" s="55"/>
      <c r="C86" s="56"/>
      <c r="D86" s="57"/>
      <c r="E86" s="67" t="s">
        <v>21</v>
      </c>
      <c r="F86" s="59" t="s">
        <v>485</v>
      </c>
      <c r="G86" s="68"/>
      <c r="H86" s="69"/>
      <c r="I86" s="73"/>
      <c r="J86" s="130">
        <v>11.1</v>
      </c>
      <c r="K86" s="131"/>
      <c r="L86" s="62"/>
      <c r="M86" s="66"/>
      <c r="N86" s="55"/>
      <c r="O86" s="56"/>
      <c r="P86" s="57"/>
      <c r="Q86" s="67" t="s">
        <v>21</v>
      </c>
      <c r="R86" s="64" t="s">
        <v>486</v>
      </c>
      <c r="S86" s="68"/>
      <c r="T86" s="69"/>
      <c r="U86" s="73"/>
      <c r="V86" s="130">
        <v>12.1</v>
      </c>
      <c r="W86" s="131"/>
    </row>
    <row r="87" spans="1:23" s="65" customFormat="1" ht="12.75" customHeight="1">
      <c r="A87" s="66"/>
      <c r="B87" s="55"/>
      <c r="C87" s="56"/>
      <c r="D87" s="57"/>
      <c r="E87" s="67" t="s">
        <v>23</v>
      </c>
      <c r="F87" s="59" t="s">
        <v>487</v>
      </c>
      <c r="G87" s="60"/>
      <c r="H87" s="69"/>
      <c r="I87" s="132">
        <v>8.1</v>
      </c>
      <c r="J87" s="130" t="s">
        <v>140</v>
      </c>
      <c r="K87" s="133">
        <v>10.1</v>
      </c>
      <c r="L87" s="62"/>
      <c r="M87" s="66"/>
      <c r="N87" s="55"/>
      <c r="O87" s="56"/>
      <c r="P87" s="57"/>
      <c r="Q87" s="67" t="s">
        <v>23</v>
      </c>
      <c r="R87" s="64" t="s">
        <v>58</v>
      </c>
      <c r="S87" s="60"/>
      <c r="T87" s="69"/>
      <c r="U87" s="132">
        <v>14.1</v>
      </c>
      <c r="V87" s="130" t="s">
        <v>140</v>
      </c>
      <c r="W87" s="133">
        <v>2.1</v>
      </c>
    </row>
    <row r="88" spans="1:23" s="65" customFormat="1" ht="12.75" customHeight="1">
      <c r="A88" s="66"/>
      <c r="B88" s="55"/>
      <c r="C88" s="56"/>
      <c r="D88" s="57"/>
      <c r="E88" s="58" t="s">
        <v>24</v>
      </c>
      <c r="F88" s="59" t="s">
        <v>488</v>
      </c>
      <c r="G88" s="60"/>
      <c r="H88" s="69"/>
      <c r="I88" s="73"/>
      <c r="J88" s="130">
        <v>11.1</v>
      </c>
      <c r="K88" s="131"/>
      <c r="L88" s="62"/>
      <c r="M88" s="66"/>
      <c r="N88" s="55"/>
      <c r="O88" s="56"/>
      <c r="P88" s="57"/>
      <c r="Q88" s="58" t="s">
        <v>24</v>
      </c>
      <c r="R88" s="64" t="s">
        <v>489</v>
      </c>
      <c r="S88" s="60"/>
      <c r="T88" s="69"/>
      <c r="U88" s="73"/>
      <c r="V88" s="130">
        <v>12.1</v>
      </c>
      <c r="W88" s="131"/>
    </row>
    <row r="89" spans="1:23" s="65" customFormat="1" ht="12.75" customHeight="1">
      <c r="A89" s="71" t="s">
        <v>19</v>
      </c>
      <c r="B89" s="59" t="s">
        <v>139</v>
      </c>
      <c r="C89" s="56"/>
      <c r="D89" s="57"/>
      <c r="E89" s="72"/>
      <c r="F89" s="60"/>
      <c r="G89" s="58" t="s">
        <v>19</v>
      </c>
      <c r="H89" s="59" t="s">
        <v>490</v>
      </c>
      <c r="I89" s="60"/>
      <c r="J89" s="73"/>
      <c r="K89" s="70"/>
      <c r="L89" s="62"/>
      <c r="M89" s="71" t="s">
        <v>19</v>
      </c>
      <c r="N89" s="64" t="s">
        <v>335</v>
      </c>
      <c r="O89" s="56"/>
      <c r="P89" s="57"/>
      <c r="Q89" s="72"/>
      <c r="R89" s="106"/>
      <c r="S89" s="58" t="s">
        <v>19</v>
      </c>
      <c r="T89" s="59" t="s">
        <v>491</v>
      </c>
      <c r="U89" s="60"/>
      <c r="V89" s="73"/>
      <c r="W89" s="70"/>
    </row>
    <row r="90" spans="1:23" s="65" customFormat="1" ht="12.75" customHeight="1">
      <c r="A90" s="74" t="s">
        <v>21</v>
      </c>
      <c r="B90" s="59" t="s">
        <v>492</v>
      </c>
      <c r="C90" s="75"/>
      <c r="D90" s="57"/>
      <c r="E90" s="72"/>
      <c r="F90" s="69"/>
      <c r="G90" s="67" t="s">
        <v>21</v>
      </c>
      <c r="H90" s="59" t="s">
        <v>493</v>
      </c>
      <c r="I90" s="60"/>
      <c r="J90" s="73"/>
      <c r="K90" s="70"/>
      <c r="L90" s="62"/>
      <c r="M90" s="74" t="s">
        <v>21</v>
      </c>
      <c r="N90" s="64" t="s">
        <v>494</v>
      </c>
      <c r="O90" s="75"/>
      <c r="P90" s="57"/>
      <c r="Q90" s="72"/>
      <c r="R90" s="107"/>
      <c r="S90" s="67" t="s">
        <v>21</v>
      </c>
      <c r="T90" s="59" t="s">
        <v>495</v>
      </c>
      <c r="U90" s="60"/>
      <c r="V90" s="73"/>
      <c r="W90" s="70"/>
    </row>
    <row r="91" spans="1:23" s="65" customFormat="1" ht="12.75" customHeight="1">
      <c r="A91" s="74" t="s">
        <v>23</v>
      </c>
      <c r="B91" s="59" t="s">
        <v>496</v>
      </c>
      <c r="C91" s="56"/>
      <c r="D91" s="57"/>
      <c r="E91" s="72"/>
      <c r="F91" s="69"/>
      <c r="G91" s="67" t="s">
        <v>23</v>
      </c>
      <c r="H91" s="59" t="s">
        <v>497</v>
      </c>
      <c r="I91" s="60"/>
      <c r="J91" s="60"/>
      <c r="K91" s="70"/>
      <c r="L91" s="62"/>
      <c r="M91" s="74" t="s">
        <v>23</v>
      </c>
      <c r="N91" s="64" t="s">
        <v>498</v>
      </c>
      <c r="O91" s="56"/>
      <c r="P91" s="57"/>
      <c r="Q91" s="72"/>
      <c r="R91" s="107"/>
      <c r="S91" s="67" t="s">
        <v>23</v>
      </c>
      <c r="T91" s="59" t="s">
        <v>109</v>
      </c>
      <c r="U91" s="60"/>
      <c r="V91" s="60"/>
      <c r="W91" s="70"/>
    </row>
    <row r="92" spans="1:23" s="65" customFormat="1" ht="12.75" customHeight="1">
      <c r="A92" s="71" t="s">
        <v>24</v>
      </c>
      <c r="B92" s="59" t="s">
        <v>499</v>
      </c>
      <c r="C92" s="75"/>
      <c r="D92" s="57"/>
      <c r="E92" s="72"/>
      <c r="F92" s="60"/>
      <c r="G92" s="58" t="s">
        <v>24</v>
      </c>
      <c r="H92" s="59" t="s">
        <v>87</v>
      </c>
      <c r="I92" s="59" t="s">
        <v>27</v>
      </c>
      <c r="J92" s="73"/>
      <c r="K92" s="70"/>
      <c r="L92" s="62"/>
      <c r="M92" s="71" t="s">
        <v>24</v>
      </c>
      <c r="N92" s="64" t="s">
        <v>500</v>
      </c>
      <c r="O92" s="75"/>
      <c r="P92" s="57"/>
      <c r="Q92" s="72"/>
      <c r="R92" s="106"/>
      <c r="S92" s="58" t="s">
        <v>24</v>
      </c>
      <c r="T92" s="59" t="s">
        <v>501</v>
      </c>
      <c r="U92" s="59" t="s">
        <v>27</v>
      </c>
      <c r="V92" s="73"/>
      <c r="W92" s="70"/>
    </row>
    <row r="93" spans="1:23" s="65" customFormat="1" ht="12.75" customHeight="1">
      <c r="A93" s="76"/>
      <c r="B93" s="75"/>
      <c r="C93" s="75"/>
      <c r="D93" s="57"/>
      <c r="E93" s="58" t="s">
        <v>19</v>
      </c>
      <c r="F93" s="59" t="s">
        <v>502</v>
      </c>
      <c r="G93" s="60"/>
      <c r="H93" s="77" t="s">
        <v>30</v>
      </c>
      <c r="I93" s="59" t="s">
        <v>503</v>
      </c>
      <c r="J93" s="73"/>
      <c r="K93" s="70"/>
      <c r="L93" s="62"/>
      <c r="M93" s="76"/>
      <c r="N93" s="108"/>
      <c r="O93" s="75"/>
      <c r="P93" s="57"/>
      <c r="Q93" s="58" t="s">
        <v>19</v>
      </c>
      <c r="R93" s="64" t="s">
        <v>426</v>
      </c>
      <c r="S93" s="60"/>
      <c r="T93" s="77" t="s">
        <v>30</v>
      </c>
      <c r="U93" s="59" t="s">
        <v>504</v>
      </c>
      <c r="V93" s="73"/>
      <c r="W93" s="70"/>
    </row>
    <row r="94" spans="1:23" s="65" customFormat="1" ht="12.75" customHeight="1">
      <c r="A94" s="66"/>
      <c r="B94" s="59" t="s">
        <v>32</v>
      </c>
      <c r="C94" s="56"/>
      <c r="D94" s="57"/>
      <c r="E94" s="67" t="s">
        <v>21</v>
      </c>
      <c r="F94" s="59" t="s">
        <v>505</v>
      </c>
      <c r="G94" s="60"/>
      <c r="H94" s="77" t="s">
        <v>33</v>
      </c>
      <c r="I94" s="59" t="s">
        <v>506</v>
      </c>
      <c r="J94" s="55"/>
      <c r="K94" s="70"/>
      <c r="L94" s="62"/>
      <c r="M94" s="66"/>
      <c r="N94" s="64" t="s">
        <v>32</v>
      </c>
      <c r="O94" s="56"/>
      <c r="P94" s="57"/>
      <c r="Q94" s="67" t="s">
        <v>21</v>
      </c>
      <c r="R94" s="64" t="s">
        <v>31</v>
      </c>
      <c r="S94" s="60"/>
      <c r="T94" s="77" t="s">
        <v>33</v>
      </c>
      <c r="U94" s="59" t="s">
        <v>504</v>
      </c>
      <c r="V94" s="55"/>
      <c r="W94" s="70"/>
    </row>
    <row r="95" spans="1:23" s="65" customFormat="1" ht="12.75" customHeight="1">
      <c r="A95" s="66"/>
      <c r="B95" s="59" t="s">
        <v>507</v>
      </c>
      <c r="C95" s="56"/>
      <c r="D95" s="57"/>
      <c r="E95" s="67" t="s">
        <v>23</v>
      </c>
      <c r="F95" s="59" t="s">
        <v>17</v>
      </c>
      <c r="G95" s="73"/>
      <c r="H95" s="77" t="s">
        <v>35</v>
      </c>
      <c r="I95" s="59" t="s">
        <v>508</v>
      </c>
      <c r="J95" s="55"/>
      <c r="K95" s="70"/>
      <c r="L95" s="62"/>
      <c r="M95" s="66"/>
      <c r="N95" s="64" t="s">
        <v>509</v>
      </c>
      <c r="O95" s="56"/>
      <c r="P95" s="57"/>
      <c r="Q95" s="67" t="s">
        <v>23</v>
      </c>
      <c r="R95" s="64" t="s">
        <v>510</v>
      </c>
      <c r="S95" s="73"/>
      <c r="T95" s="77" t="s">
        <v>35</v>
      </c>
      <c r="U95" s="59" t="s">
        <v>511</v>
      </c>
      <c r="V95" s="55"/>
      <c r="W95" s="70"/>
    </row>
    <row r="96" spans="1:23" s="65" customFormat="1" ht="12.75" customHeight="1">
      <c r="A96" s="78"/>
      <c r="B96" s="72"/>
      <c r="C96" s="72"/>
      <c r="D96" s="57"/>
      <c r="E96" s="58" t="s">
        <v>24</v>
      </c>
      <c r="F96" s="59" t="s">
        <v>512</v>
      </c>
      <c r="G96" s="72"/>
      <c r="H96" s="77" t="s">
        <v>36</v>
      </c>
      <c r="I96" s="59" t="s">
        <v>508</v>
      </c>
      <c r="J96" s="72"/>
      <c r="K96" s="79"/>
      <c r="L96" s="80"/>
      <c r="M96" s="78"/>
      <c r="N96" s="72"/>
      <c r="O96" s="72"/>
      <c r="P96" s="57"/>
      <c r="Q96" s="58" t="s">
        <v>24</v>
      </c>
      <c r="R96" s="64" t="s">
        <v>513</v>
      </c>
      <c r="S96" s="72"/>
      <c r="T96" s="77" t="s">
        <v>36</v>
      </c>
      <c r="U96" s="59" t="s">
        <v>511</v>
      </c>
      <c r="V96" s="72"/>
      <c r="W96" s="79"/>
    </row>
    <row r="97" spans="1:23" ht="4.5" customHeight="1">
      <c r="A97" s="81"/>
      <c r="B97" s="82"/>
      <c r="C97" s="83"/>
      <c r="D97" s="84"/>
      <c r="E97" s="85"/>
      <c r="F97" s="86"/>
      <c r="G97" s="87"/>
      <c r="H97" s="87"/>
      <c r="I97" s="83"/>
      <c r="J97" s="82"/>
      <c r="K97" s="88"/>
      <c r="M97" s="81"/>
      <c r="N97" s="82"/>
      <c r="O97" s="83"/>
      <c r="P97" s="84"/>
      <c r="Q97" s="85"/>
      <c r="R97" s="86"/>
      <c r="S97" s="87"/>
      <c r="T97" s="87"/>
      <c r="U97" s="83"/>
      <c r="V97" s="82"/>
      <c r="W97" s="88"/>
    </row>
    <row r="98" spans="1:23" ht="12.75" customHeight="1">
      <c r="A98" s="90"/>
      <c r="B98" s="90" t="s">
        <v>37</v>
      </c>
      <c r="C98" s="91"/>
      <c r="D98" s="92" t="s">
        <v>38</v>
      </c>
      <c r="E98" s="92" t="s">
        <v>39</v>
      </c>
      <c r="F98" s="92" t="s">
        <v>40</v>
      </c>
      <c r="G98" s="93" t="s">
        <v>41</v>
      </c>
      <c r="H98" s="93"/>
      <c r="I98" s="91" t="s">
        <v>42</v>
      </c>
      <c r="J98" s="92" t="s">
        <v>37</v>
      </c>
      <c r="K98" s="90" t="s">
        <v>43</v>
      </c>
      <c r="L98" s="40">
        <v>150</v>
      </c>
      <c r="M98" s="90"/>
      <c r="N98" s="90" t="s">
        <v>37</v>
      </c>
      <c r="O98" s="91"/>
      <c r="P98" s="92" t="s">
        <v>38</v>
      </c>
      <c r="Q98" s="92" t="s">
        <v>39</v>
      </c>
      <c r="R98" s="92" t="s">
        <v>40</v>
      </c>
      <c r="S98" s="93" t="s">
        <v>41</v>
      </c>
      <c r="T98" s="93"/>
      <c r="U98" s="91" t="s">
        <v>42</v>
      </c>
      <c r="V98" s="92" t="s">
        <v>37</v>
      </c>
      <c r="W98" s="90" t="s">
        <v>43</v>
      </c>
    </row>
    <row r="99" spans="1:23" ht="12.75">
      <c r="A99" s="94" t="s">
        <v>43</v>
      </c>
      <c r="B99" s="94" t="s">
        <v>44</v>
      </c>
      <c r="C99" s="95" t="s">
        <v>45</v>
      </c>
      <c r="D99" s="96" t="s">
        <v>46</v>
      </c>
      <c r="E99" s="96" t="s">
        <v>47</v>
      </c>
      <c r="F99" s="96"/>
      <c r="G99" s="97" t="s">
        <v>45</v>
      </c>
      <c r="H99" s="97" t="s">
        <v>42</v>
      </c>
      <c r="I99" s="95"/>
      <c r="J99" s="94" t="s">
        <v>44</v>
      </c>
      <c r="K99" s="94"/>
      <c r="L99" s="40">
        <v>150</v>
      </c>
      <c r="M99" s="94" t="s">
        <v>43</v>
      </c>
      <c r="N99" s="94" t="s">
        <v>44</v>
      </c>
      <c r="O99" s="95" t="s">
        <v>45</v>
      </c>
      <c r="P99" s="96" t="s">
        <v>46</v>
      </c>
      <c r="Q99" s="96" t="s">
        <v>47</v>
      </c>
      <c r="R99" s="96"/>
      <c r="S99" s="97" t="s">
        <v>45</v>
      </c>
      <c r="T99" s="97" t="s">
        <v>42</v>
      </c>
      <c r="U99" s="95"/>
      <c r="V99" s="94" t="s">
        <v>44</v>
      </c>
      <c r="W99" s="94"/>
    </row>
    <row r="100" spans="1:23" ht="16.5" customHeight="1">
      <c r="A100" s="98">
        <v>11</v>
      </c>
      <c r="B100" s="99">
        <v>14</v>
      </c>
      <c r="C100" s="100">
        <v>71</v>
      </c>
      <c r="D100" s="101" t="s">
        <v>514</v>
      </c>
      <c r="E100" s="101" t="s">
        <v>33</v>
      </c>
      <c r="F100" s="101">
        <v>13</v>
      </c>
      <c r="G100" s="101">
        <v>1250</v>
      </c>
      <c r="H100" s="101"/>
      <c r="I100" s="100">
        <v>11</v>
      </c>
      <c r="J100" s="99">
        <v>0</v>
      </c>
      <c r="K100" s="98">
        <v>-11</v>
      </c>
      <c r="L100" s="40"/>
      <c r="M100" s="98">
        <v>10</v>
      </c>
      <c r="N100" s="99">
        <v>14</v>
      </c>
      <c r="O100" s="100">
        <v>71</v>
      </c>
      <c r="P100" s="101" t="s">
        <v>419</v>
      </c>
      <c r="Q100" s="101" t="s">
        <v>36</v>
      </c>
      <c r="R100" s="101">
        <v>5</v>
      </c>
      <c r="S100" s="101">
        <v>500</v>
      </c>
      <c r="T100" s="101"/>
      <c r="U100" s="100">
        <v>11</v>
      </c>
      <c r="V100" s="99">
        <v>0</v>
      </c>
      <c r="W100" s="98">
        <v>-10</v>
      </c>
    </row>
    <row r="101" spans="1:23" ht="16.5" customHeight="1">
      <c r="A101" s="98">
        <v>-1</v>
      </c>
      <c r="B101" s="99">
        <v>7</v>
      </c>
      <c r="C101" s="100">
        <v>12</v>
      </c>
      <c r="D101" s="101" t="s">
        <v>61</v>
      </c>
      <c r="E101" s="101" t="s">
        <v>33</v>
      </c>
      <c r="F101" s="101">
        <v>13</v>
      </c>
      <c r="G101" s="101">
        <v>710</v>
      </c>
      <c r="H101" s="101"/>
      <c r="I101" s="100">
        <v>72</v>
      </c>
      <c r="J101" s="99">
        <v>7</v>
      </c>
      <c r="K101" s="98">
        <v>1</v>
      </c>
      <c r="L101" s="40"/>
      <c r="M101" s="98">
        <v>-3</v>
      </c>
      <c r="N101" s="99">
        <v>3</v>
      </c>
      <c r="O101" s="100">
        <v>12</v>
      </c>
      <c r="P101" s="101" t="s">
        <v>48</v>
      </c>
      <c r="Q101" s="101" t="s">
        <v>30</v>
      </c>
      <c r="R101" s="101">
        <v>8</v>
      </c>
      <c r="S101" s="101"/>
      <c r="T101" s="101">
        <v>50</v>
      </c>
      <c r="U101" s="100">
        <v>72</v>
      </c>
      <c r="V101" s="99">
        <v>11</v>
      </c>
      <c r="W101" s="98">
        <v>3</v>
      </c>
    </row>
    <row r="102" spans="1:23" ht="16.5" customHeight="1">
      <c r="A102" s="98">
        <v>-2</v>
      </c>
      <c r="B102" s="99">
        <v>4</v>
      </c>
      <c r="C102" s="100">
        <v>62</v>
      </c>
      <c r="D102" s="101" t="s">
        <v>61</v>
      </c>
      <c r="E102" s="101" t="s">
        <v>33</v>
      </c>
      <c r="F102" s="101">
        <v>12</v>
      </c>
      <c r="G102" s="101">
        <v>680</v>
      </c>
      <c r="H102" s="101"/>
      <c r="I102" s="100">
        <v>21</v>
      </c>
      <c r="J102" s="102">
        <v>10</v>
      </c>
      <c r="K102" s="103">
        <v>2</v>
      </c>
      <c r="L102" s="104"/>
      <c r="M102" s="103">
        <v>-3</v>
      </c>
      <c r="N102" s="102">
        <v>3</v>
      </c>
      <c r="O102" s="100">
        <v>62</v>
      </c>
      <c r="P102" s="101" t="s">
        <v>48</v>
      </c>
      <c r="Q102" s="101" t="s">
        <v>30</v>
      </c>
      <c r="R102" s="101">
        <v>8</v>
      </c>
      <c r="S102" s="101"/>
      <c r="T102" s="101">
        <v>50</v>
      </c>
      <c r="U102" s="100">
        <v>21</v>
      </c>
      <c r="V102" s="99">
        <v>11</v>
      </c>
      <c r="W102" s="98">
        <v>3</v>
      </c>
    </row>
    <row r="103" spans="1:23" ht="16.5" customHeight="1">
      <c r="A103" s="98">
        <v>-1</v>
      </c>
      <c r="B103" s="99">
        <v>7</v>
      </c>
      <c r="C103" s="100">
        <v>22</v>
      </c>
      <c r="D103" s="101" t="s">
        <v>61</v>
      </c>
      <c r="E103" s="101" t="s">
        <v>33</v>
      </c>
      <c r="F103" s="101">
        <v>13</v>
      </c>
      <c r="G103" s="101">
        <v>710</v>
      </c>
      <c r="H103" s="101"/>
      <c r="I103" s="100">
        <v>61</v>
      </c>
      <c r="J103" s="99">
        <v>7</v>
      </c>
      <c r="K103" s="98">
        <v>1</v>
      </c>
      <c r="L103" s="40"/>
      <c r="M103" s="98">
        <v>3</v>
      </c>
      <c r="N103" s="99">
        <v>9</v>
      </c>
      <c r="O103" s="100">
        <v>22</v>
      </c>
      <c r="P103" s="101" t="s">
        <v>80</v>
      </c>
      <c r="Q103" s="101" t="s">
        <v>33</v>
      </c>
      <c r="R103" s="101">
        <v>10</v>
      </c>
      <c r="S103" s="101">
        <v>130</v>
      </c>
      <c r="T103" s="101"/>
      <c r="U103" s="100">
        <v>61</v>
      </c>
      <c r="V103" s="99">
        <v>5</v>
      </c>
      <c r="W103" s="98">
        <v>-3</v>
      </c>
    </row>
    <row r="104" spans="1:23" ht="16.5" customHeight="1">
      <c r="A104" s="98">
        <v>2</v>
      </c>
      <c r="B104" s="99">
        <v>10</v>
      </c>
      <c r="C104" s="100">
        <v>53</v>
      </c>
      <c r="D104" s="101" t="s">
        <v>200</v>
      </c>
      <c r="E104" s="101" t="s">
        <v>36</v>
      </c>
      <c r="F104" s="101">
        <v>7</v>
      </c>
      <c r="G104" s="101">
        <v>800</v>
      </c>
      <c r="H104" s="101"/>
      <c r="I104" s="100">
        <v>32</v>
      </c>
      <c r="J104" s="99">
        <v>4</v>
      </c>
      <c r="K104" s="98">
        <v>-2</v>
      </c>
      <c r="L104" s="40"/>
      <c r="M104" s="98">
        <v>3</v>
      </c>
      <c r="N104" s="99">
        <v>9</v>
      </c>
      <c r="O104" s="100">
        <v>53</v>
      </c>
      <c r="P104" s="101" t="s">
        <v>80</v>
      </c>
      <c r="Q104" s="101" t="s">
        <v>33</v>
      </c>
      <c r="R104" s="101">
        <v>10</v>
      </c>
      <c r="S104" s="101">
        <v>130</v>
      </c>
      <c r="T104" s="101"/>
      <c r="U104" s="100">
        <v>32</v>
      </c>
      <c r="V104" s="99">
        <v>5</v>
      </c>
      <c r="W104" s="98">
        <v>-3</v>
      </c>
    </row>
    <row r="105" spans="1:23" ht="16.5" customHeight="1">
      <c r="A105" s="98">
        <v>10</v>
      </c>
      <c r="B105" s="99">
        <v>12</v>
      </c>
      <c r="C105" s="100">
        <v>31</v>
      </c>
      <c r="D105" s="101" t="s">
        <v>62</v>
      </c>
      <c r="E105" s="101" t="s">
        <v>33</v>
      </c>
      <c r="F105" s="101">
        <v>12</v>
      </c>
      <c r="G105" s="101">
        <v>1190</v>
      </c>
      <c r="H105" s="101"/>
      <c r="I105" s="100">
        <v>51</v>
      </c>
      <c r="J105" s="99">
        <v>2</v>
      </c>
      <c r="K105" s="98">
        <v>-10</v>
      </c>
      <c r="L105" s="40"/>
      <c r="M105" s="98">
        <v>-3</v>
      </c>
      <c r="N105" s="99">
        <v>3</v>
      </c>
      <c r="O105" s="100">
        <v>31</v>
      </c>
      <c r="P105" s="101" t="s">
        <v>452</v>
      </c>
      <c r="Q105" s="101" t="s">
        <v>30</v>
      </c>
      <c r="R105" s="101">
        <v>7</v>
      </c>
      <c r="S105" s="101"/>
      <c r="T105" s="101">
        <v>50</v>
      </c>
      <c r="U105" s="100">
        <v>51</v>
      </c>
      <c r="V105" s="99">
        <v>11</v>
      </c>
      <c r="W105" s="98">
        <v>3</v>
      </c>
    </row>
    <row r="106" spans="1:23" ht="16.5" customHeight="1">
      <c r="A106" s="98">
        <v>-10</v>
      </c>
      <c r="B106" s="99">
        <v>0</v>
      </c>
      <c r="C106" s="100">
        <v>82</v>
      </c>
      <c r="D106" s="101" t="s">
        <v>200</v>
      </c>
      <c r="E106" s="101" t="s">
        <v>36</v>
      </c>
      <c r="F106" s="101">
        <v>9</v>
      </c>
      <c r="G106" s="101">
        <v>300</v>
      </c>
      <c r="H106" s="101"/>
      <c r="I106" s="100">
        <v>42</v>
      </c>
      <c r="J106" s="102">
        <v>14</v>
      </c>
      <c r="K106" s="103">
        <v>10</v>
      </c>
      <c r="L106" s="104"/>
      <c r="M106" s="103">
        <v>8</v>
      </c>
      <c r="N106" s="102">
        <v>12</v>
      </c>
      <c r="O106" s="100">
        <v>82</v>
      </c>
      <c r="P106" s="101" t="s">
        <v>48</v>
      </c>
      <c r="Q106" s="101" t="s">
        <v>30</v>
      </c>
      <c r="R106" s="101">
        <v>9</v>
      </c>
      <c r="S106" s="101">
        <v>400</v>
      </c>
      <c r="T106" s="101"/>
      <c r="U106" s="100">
        <v>42</v>
      </c>
      <c r="V106" s="99">
        <v>2</v>
      </c>
      <c r="W106" s="98">
        <v>-8</v>
      </c>
    </row>
    <row r="107" spans="1:23" ht="16.5" customHeight="1">
      <c r="A107" s="98">
        <v>-6</v>
      </c>
      <c r="B107" s="99">
        <v>2</v>
      </c>
      <c r="C107" s="100">
        <v>41</v>
      </c>
      <c r="D107" s="101" t="s">
        <v>200</v>
      </c>
      <c r="E107" s="101" t="s">
        <v>36</v>
      </c>
      <c r="F107" s="101">
        <v>8</v>
      </c>
      <c r="G107" s="101">
        <v>500</v>
      </c>
      <c r="H107" s="101"/>
      <c r="I107" s="100">
        <v>81</v>
      </c>
      <c r="J107" s="99">
        <v>12</v>
      </c>
      <c r="K107" s="98">
        <v>6</v>
      </c>
      <c r="L107" s="40"/>
      <c r="M107" s="98">
        <v>-3</v>
      </c>
      <c r="N107" s="99">
        <v>3</v>
      </c>
      <c r="O107" s="100">
        <v>41</v>
      </c>
      <c r="P107" s="101" t="s">
        <v>48</v>
      </c>
      <c r="Q107" s="101" t="s">
        <v>30</v>
      </c>
      <c r="R107" s="101">
        <v>8</v>
      </c>
      <c r="S107" s="101"/>
      <c r="T107" s="101">
        <v>50</v>
      </c>
      <c r="U107" s="100">
        <v>81</v>
      </c>
      <c r="V107" s="99">
        <v>11</v>
      </c>
      <c r="W107" s="98">
        <v>3</v>
      </c>
    </row>
    <row r="108" spans="1:23" s="65" customFormat="1" ht="9.75" customHeight="1">
      <c r="A108" s="41"/>
      <c r="B108" s="41"/>
      <c r="C108" s="105"/>
      <c r="D108" s="41"/>
      <c r="E108" s="41"/>
      <c r="F108" s="41"/>
      <c r="G108" s="41"/>
      <c r="H108" s="41"/>
      <c r="I108" s="105"/>
      <c r="J108" s="41"/>
      <c r="K108" s="41"/>
      <c r="L108" s="89"/>
      <c r="M108" s="41"/>
      <c r="N108" s="41"/>
      <c r="O108" s="105"/>
      <c r="P108" s="41"/>
      <c r="Q108" s="41"/>
      <c r="R108" s="41"/>
      <c r="S108" s="41"/>
      <c r="T108" s="41"/>
      <c r="U108" s="105"/>
      <c r="V108" s="41"/>
      <c r="W108" s="41"/>
    </row>
    <row r="109" spans="1:23" s="65" customFormat="1" ht="15">
      <c r="A109" s="32"/>
      <c r="B109" s="33" t="s">
        <v>10</v>
      </c>
      <c r="C109" s="34"/>
      <c r="D109" s="33"/>
      <c r="E109" s="35">
        <v>23</v>
      </c>
      <c r="F109" s="36"/>
      <c r="G109" s="37" t="s">
        <v>12</v>
      </c>
      <c r="H109" s="37"/>
      <c r="I109" s="38" t="s">
        <v>51</v>
      </c>
      <c r="J109" s="38"/>
      <c r="K109" s="39"/>
      <c r="L109" s="40">
        <v>150</v>
      </c>
      <c r="M109" s="32"/>
      <c r="N109" s="33" t="s">
        <v>10</v>
      </c>
      <c r="O109" s="34"/>
      <c r="P109" s="33"/>
      <c r="Q109" s="35">
        <v>24</v>
      </c>
      <c r="R109" s="36"/>
      <c r="S109" s="37" t="s">
        <v>12</v>
      </c>
      <c r="T109" s="37"/>
      <c r="U109" s="38" t="s">
        <v>53</v>
      </c>
      <c r="V109" s="38"/>
      <c r="W109" s="39"/>
    </row>
    <row r="110" spans="1:23" s="65" customFormat="1" ht="12.75">
      <c r="A110" s="42"/>
      <c r="B110" s="42"/>
      <c r="C110" s="43"/>
      <c r="D110" s="44"/>
      <c r="E110" s="44"/>
      <c r="F110" s="44"/>
      <c r="G110" s="45" t="s">
        <v>16</v>
      </c>
      <c r="H110" s="45"/>
      <c r="I110" s="38" t="s">
        <v>55</v>
      </c>
      <c r="J110" s="38"/>
      <c r="K110" s="39"/>
      <c r="L110" s="40">
        <v>150</v>
      </c>
      <c r="M110" s="42"/>
      <c r="N110" s="42"/>
      <c r="O110" s="43"/>
      <c r="P110" s="44"/>
      <c r="Q110" s="44"/>
      <c r="R110" s="44"/>
      <c r="S110" s="45" t="s">
        <v>16</v>
      </c>
      <c r="T110" s="45"/>
      <c r="U110" s="38" t="s">
        <v>17</v>
      </c>
      <c r="V110" s="38"/>
      <c r="W110" s="39"/>
    </row>
    <row r="111" spans="1:23" ht="4.5" customHeight="1">
      <c r="A111" s="46"/>
      <c r="B111" s="47"/>
      <c r="C111" s="48"/>
      <c r="D111" s="49"/>
      <c r="E111" s="50"/>
      <c r="F111" s="51"/>
      <c r="G111" s="52"/>
      <c r="H111" s="52"/>
      <c r="I111" s="48"/>
      <c r="J111" s="47"/>
      <c r="K111" s="53"/>
      <c r="L111" s="40"/>
      <c r="M111" s="46"/>
      <c r="N111" s="47"/>
      <c r="O111" s="48"/>
      <c r="P111" s="49"/>
      <c r="Q111" s="50"/>
      <c r="R111" s="51"/>
      <c r="S111" s="52"/>
      <c r="T111" s="52"/>
      <c r="U111" s="48"/>
      <c r="V111" s="47"/>
      <c r="W111" s="53"/>
    </row>
    <row r="112" spans="1:23" s="65" customFormat="1" ht="12.75" customHeight="1">
      <c r="A112" s="54" t="s">
        <v>387</v>
      </c>
      <c r="B112" s="55"/>
      <c r="C112" s="56"/>
      <c r="D112" s="57"/>
      <c r="E112" s="58" t="s">
        <v>19</v>
      </c>
      <c r="F112" s="59" t="s">
        <v>515</v>
      </c>
      <c r="G112" s="60"/>
      <c r="H112" s="61"/>
      <c r="I112" s="135">
        <v>0</v>
      </c>
      <c r="J112" s="135"/>
      <c r="K112" s="136"/>
      <c r="L112" s="62"/>
      <c r="M112" s="63" t="s">
        <v>387</v>
      </c>
      <c r="N112" s="55"/>
      <c r="O112" s="56"/>
      <c r="P112" s="57"/>
      <c r="Q112" s="58" t="s">
        <v>19</v>
      </c>
      <c r="R112" s="64" t="s">
        <v>516</v>
      </c>
      <c r="S112" s="60"/>
      <c r="T112" s="61"/>
      <c r="U112" s="135">
        <v>0</v>
      </c>
      <c r="V112" s="135"/>
      <c r="W112" s="136"/>
    </row>
    <row r="113" spans="1:23" s="65" customFormat="1" ht="12.75" customHeight="1">
      <c r="A113" s="66"/>
      <c r="B113" s="55"/>
      <c r="C113" s="56"/>
      <c r="D113" s="57"/>
      <c r="E113" s="67" t="s">
        <v>21</v>
      </c>
      <c r="F113" s="59" t="s">
        <v>517</v>
      </c>
      <c r="G113" s="68"/>
      <c r="H113" s="69"/>
      <c r="I113" s="73"/>
      <c r="J113" s="130">
        <v>12.1</v>
      </c>
      <c r="K113" s="131"/>
      <c r="L113" s="62"/>
      <c r="M113" s="66"/>
      <c r="N113" s="55"/>
      <c r="O113" s="56"/>
      <c r="P113" s="57"/>
      <c r="Q113" s="67" t="s">
        <v>21</v>
      </c>
      <c r="R113" s="64" t="s">
        <v>454</v>
      </c>
      <c r="S113" s="68"/>
      <c r="T113" s="69"/>
      <c r="U113" s="73"/>
      <c r="V113" s="130">
        <v>12.1</v>
      </c>
      <c r="W113" s="131"/>
    </row>
    <row r="114" spans="1:23" s="65" customFormat="1" ht="12.75" customHeight="1">
      <c r="A114" s="66"/>
      <c r="B114" s="55"/>
      <c r="C114" s="56"/>
      <c r="D114" s="57"/>
      <c r="E114" s="67" t="s">
        <v>23</v>
      </c>
      <c r="F114" s="59" t="s">
        <v>518</v>
      </c>
      <c r="G114" s="60"/>
      <c r="H114" s="69"/>
      <c r="I114" s="132">
        <v>11.1</v>
      </c>
      <c r="J114" s="130" t="s">
        <v>140</v>
      </c>
      <c r="K114" s="133">
        <v>12.1</v>
      </c>
      <c r="L114" s="62"/>
      <c r="M114" s="66"/>
      <c r="N114" s="55"/>
      <c r="O114" s="56"/>
      <c r="P114" s="57"/>
      <c r="Q114" s="67" t="s">
        <v>23</v>
      </c>
      <c r="R114" s="64" t="s">
        <v>519</v>
      </c>
      <c r="S114" s="60"/>
      <c r="T114" s="69"/>
      <c r="U114" s="132">
        <v>14.1</v>
      </c>
      <c r="V114" s="130" t="s">
        <v>140</v>
      </c>
      <c r="W114" s="133">
        <v>5.1</v>
      </c>
    </row>
    <row r="115" spans="1:23" s="65" customFormat="1" ht="12.75" customHeight="1">
      <c r="A115" s="66"/>
      <c r="B115" s="55"/>
      <c r="C115" s="56"/>
      <c r="D115" s="57"/>
      <c r="E115" s="58" t="s">
        <v>24</v>
      </c>
      <c r="F115" s="59" t="s">
        <v>520</v>
      </c>
      <c r="G115" s="60"/>
      <c r="H115" s="69"/>
      <c r="I115" s="73"/>
      <c r="J115" s="130">
        <v>5.1</v>
      </c>
      <c r="K115" s="131"/>
      <c r="L115" s="62"/>
      <c r="M115" s="66"/>
      <c r="N115" s="55"/>
      <c r="O115" s="56"/>
      <c r="P115" s="57"/>
      <c r="Q115" s="58" t="s">
        <v>24</v>
      </c>
      <c r="R115" s="64" t="s">
        <v>521</v>
      </c>
      <c r="S115" s="60"/>
      <c r="T115" s="69"/>
      <c r="U115" s="73"/>
      <c r="V115" s="130">
        <v>9.1</v>
      </c>
      <c r="W115" s="131"/>
    </row>
    <row r="116" spans="1:23" s="65" customFormat="1" ht="12.75" customHeight="1">
      <c r="A116" s="71" t="s">
        <v>19</v>
      </c>
      <c r="B116" s="59" t="s">
        <v>172</v>
      </c>
      <c r="C116" s="56"/>
      <c r="D116" s="57"/>
      <c r="E116" s="72"/>
      <c r="F116" s="60"/>
      <c r="G116" s="58" t="s">
        <v>19</v>
      </c>
      <c r="H116" s="59" t="s">
        <v>522</v>
      </c>
      <c r="I116" s="60"/>
      <c r="J116" s="73"/>
      <c r="K116" s="70"/>
      <c r="L116" s="62"/>
      <c r="M116" s="71" t="s">
        <v>19</v>
      </c>
      <c r="N116" s="64" t="s">
        <v>66</v>
      </c>
      <c r="O116" s="56"/>
      <c r="P116" s="57"/>
      <c r="Q116" s="72"/>
      <c r="R116" s="106"/>
      <c r="S116" s="58" t="s">
        <v>19</v>
      </c>
      <c r="T116" s="59" t="s">
        <v>523</v>
      </c>
      <c r="U116" s="60"/>
      <c r="V116" s="73"/>
      <c r="W116" s="70"/>
    </row>
    <row r="117" spans="1:23" s="65" customFormat="1" ht="12.75" customHeight="1">
      <c r="A117" s="74" t="s">
        <v>21</v>
      </c>
      <c r="B117" s="59" t="s">
        <v>524</v>
      </c>
      <c r="C117" s="75"/>
      <c r="D117" s="57"/>
      <c r="E117" s="72"/>
      <c r="F117" s="69"/>
      <c r="G117" s="67" t="s">
        <v>21</v>
      </c>
      <c r="H117" s="59" t="s">
        <v>525</v>
      </c>
      <c r="I117" s="60"/>
      <c r="J117" s="73"/>
      <c r="K117" s="70"/>
      <c r="L117" s="62"/>
      <c r="M117" s="74" t="s">
        <v>21</v>
      </c>
      <c r="N117" s="64" t="s">
        <v>526</v>
      </c>
      <c r="O117" s="75"/>
      <c r="P117" s="57"/>
      <c r="Q117" s="72"/>
      <c r="R117" s="107"/>
      <c r="S117" s="67" t="s">
        <v>21</v>
      </c>
      <c r="T117" s="59" t="s">
        <v>527</v>
      </c>
      <c r="U117" s="60"/>
      <c r="V117" s="73"/>
      <c r="W117" s="70"/>
    </row>
    <row r="118" spans="1:23" s="65" customFormat="1" ht="12.75" customHeight="1">
      <c r="A118" s="74" t="s">
        <v>23</v>
      </c>
      <c r="B118" s="59" t="s">
        <v>528</v>
      </c>
      <c r="C118" s="56"/>
      <c r="D118" s="57"/>
      <c r="E118" s="72"/>
      <c r="F118" s="69"/>
      <c r="G118" s="67" t="s">
        <v>23</v>
      </c>
      <c r="H118" s="59" t="s">
        <v>529</v>
      </c>
      <c r="I118" s="60"/>
      <c r="J118" s="60"/>
      <c r="K118" s="70"/>
      <c r="L118" s="62"/>
      <c r="M118" s="74" t="s">
        <v>23</v>
      </c>
      <c r="N118" s="64" t="s">
        <v>530</v>
      </c>
      <c r="O118" s="56"/>
      <c r="P118" s="57"/>
      <c r="Q118" s="72"/>
      <c r="R118" s="107"/>
      <c r="S118" s="67" t="s">
        <v>23</v>
      </c>
      <c r="T118" s="59" t="s">
        <v>22</v>
      </c>
      <c r="U118" s="60"/>
      <c r="V118" s="60"/>
      <c r="W118" s="70"/>
    </row>
    <row r="119" spans="1:23" s="65" customFormat="1" ht="12.75" customHeight="1">
      <c r="A119" s="71" t="s">
        <v>24</v>
      </c>
      <c r="B119" s="59" t="s">
        <v>531</v>
      </c>
      <c r="C119" s="75"/>
      <c r="D119" s="57"/>
      <c r="E119" s="72"/>
      <c r="F119" s="60"/>
      <c r="G119" s="58" t="s">
        <v>24</v>
      </c>
      <c r="H119" s="59" t="s">
        <v>73</v>
      </c>
      <c r="I119" s="59" t="s">
        <v>27</v>
      </c>
      <c r="J119" s="73"/>
      <c r="K119" s="70"/>
      <c r="L119" s="62"/>
      <c r="M119" s="71" t="s">
        <v>24</v>
      </c>
      <c r="N119" s="64" t="s">
        <v>532</v>
      </c>
      <c r="O119" s="75"/>
      <c r="P119" s="57"/>
      <c r="Q119" s="72"/>
      <c r="R119" s="106"/>
      <c r="S119" s="58" t="s">
        <v>24</v>
      </c>
      <c r="T119" s="59" t="s">
        <v>92</v>
      </c>
      <c r="U119" s="59" t="s">
        <v>27</v>
      </c>
      <c r="V119" s="73"/>
      <c r="W119" s="70"/>
    </row>
    <row r="120" spans="1:23" s="65" customFormat="1" ht="12.75" customHeight="1">
      <c r="A120" s="76"/>
      <c r="B120" s="75"/>
      <c r="C120" s="75"/>
      <c r="D120" s="57"/>
      <c r="E120" s="58" t="s">
        <v>19</v>
      </c>
      <c r="F120" s="59" t="s">
        <v>533</v>
      </c>
      <c r="G120" s="60"/>
      <c r="H120" s="77" t="s">
        <v>30</v>
      </c>
      <c r="I120" s="59" t="s">
        <v>534</v>
      </c>
      <c r="J120" s="73"/>
      <c r="K120" s="70"/>
      <c r="L120" s="62"/>
      <c r="M120" s="76"/>
      <c r="N120" s="108"/>
      <c r="O120" s="75"/>
      <c r="P120" s="57"/>
      <c r="Q120" s="58" t="s">
        <v>19</v>
      </c>
      <c r="R120" s="64" t="s">
        <v>535</v>
      </c>
      <c r="S120" s="60"/>
      <c r="T120" s="77" t="s">
        <v>30</v>
      </c>
      <c r="U120" s="59" t="s">
        <v>536</v>
      </c>
      <c r="V120" s="73"/>
      <c r="W120" s="70"/>
    </row>
    <row r="121" spans="1:23" s="65" customFormat="1" ht="12.75" customHeight="1">
      <c r="A121" s="66"/>
      <c r="B121" s="59" t="s">
        <v>32</v>
      </c>
      <c r="C121" s="56"/>
      <c r="D121" s="57"/>
      <c r="E121" s="67" t="s">
        <v>21</v>
      </c>
      <c r="F121" s="59" t="s">
        <v>56</v>
      </c>
      <c r="G121" s="60"/>
      <c r="H121" s="77" t="s">
        <v>33</v>
      </c>
      <c r="I121" s="59" t="s">
        <v>534</v>
      </c>
      <c r="J121" s="55"/>
      <c r="K121" s="70"/>
      <c r="L121" s="62"/>
      <c r="M121" s="66"/>
      <c r="N121" s="64" t="s">
        <v>32</v>
      </c>
      <c r="O121" s="56"/>
      <c r="P121" s="57"/>
      <c r="Q121" s="67" t="s">
        <v>21</v>
      </c>
      <c r="R121" s="64" t="s">
        <v>537</v>
      </c>
      <c r="S121" s="60"/>
      <c r="T121" s="77" t="s">
        <v>33</v>
      </c>
      <c r="U121" s="59" t="s">
        <v>536</v>
      </c>
      <c r="V121" s="55"/>
      <c r="W121" s="70"/>
    </row>
    <row r="122" spans="1:23" s="65" customFormat="1" ht="12.75" customHeight="1">
      <c r="A122" s="66"/>
      <c r="B122" s="59" t="s">
        <v>538</v>
      </c>
      <c r="C122" s="56"/>
      <c r="D122" s="57"/>
      <c r="E122" s="67" t="s">
        <v>23</v>
      </c>
      <c r="F122" s="59" t="s">
        <v>539</v>
      </c>
      <c r="G122" s="73"/>
      <c r="H122" s="77" t="s">
        <v>35</v>
      </c>
      <c r="I122" s="59" t="s">
        <v>540</v>
      </c>
      <c r="J122" s="55"/>
      <c r="K122" s="70"/>
      <c r="L122" s="62"/>
      <c r="M122" s="66"/>
      <c r="N122" s="64" t="s">
        <v>541</v>
      </c>
      <c r="O122" s="56"/>
      <c r="P122" s="57"/>
      <c r="Q122" s="67" t="s">
        <v>23</v>
      </c>
      <c r="R122" s="64" t="s">
        <v>183</v>
      </c>
      <c r="S122" s="73"/>
      <c r="T122" s="77" t="s">
        <v>35</v>
      </c>
      <c r="U122" s="59" t="s">
        <v>542</v>
      </c>
      <c r="V122" s="55"/>
      <c r="W122" s="70"/>
    </row>
    <row r="123" spans="1:23" s="65" customFormat="1" ht="12.75" customHeight="1">
      <c r="A123" s="78"/>
      <c r="B123" s="72"/>
      <c r="C123" s="72"/>
      <c r="D123" s="57"/>
      <c r="E123" s="58" t="s">
        <v>24</v>
      </c>
      <c r="F123" s="59" t="s">
        <v>543</v>
      </c>
      <c r="G123" s="72"/>
      <c r="H123" s="77" t="s">
        <v>36</v>
      </c>
      <c r="I123" s="59" t="s">
        <v>544</v>
      </c>
      <c r="J123" s="72"/>
      <c r="K123" s="79"/>
      <c r="L123" s="80"/>
      <c r="M123" s="78"/>
      <c r="N123" s="72"/>
      <c r="O123" s="72"/>
      <c r="P123" s="57"/>
      <c r="Q123" s="58" t="s">
        <v>24</v>
      </c>
      <c r="R123" s="64" t="s">
        <v>523</v>
      </c>
      <c r="S123" s="72"/>
      <c r="T123" s="77" t="s">
        <v>36</v>
      </c>
      <c r="U123" s="59" t="s">
        <v>542</v>
      </c>
      <c r="V123" s="72"/>
      <c r="W123" s="79"/>
    </row>
    <row r="124" spans="1:23" ht="4.5" customHeight="1">
      <c r="A124" s="81"/>
      <c r="B124" s="82"/>
      <c r="C124" s="83"/>
      <c r="D124" s="84"/>
      <c r="E124" s="85"/>
      <c r="F124" s="86"/>
      <c r="G124" s="87"/>
      <c r="H124" s="87"/>
      <c r="I124" s="83"/>
      <c r="J124" s="82"/>
      <c r="K124" s="88"/>
      <c r="M124" s="81"/>
      <c r="N124" s="82"/>
      <c r="O124" s="83"/>
      <c r="P124" s="84"/>
      <c r="Q124" s="85"/>
      <c r="R124" s="86"/>
      <c r="S124" s="87"/>
      <c r="T124" s="87"/>
      <c r="U124" s="83"/>
      <c r="V124" s="82"/>
      <c r="W124" s="88"/>
    </row>
    <row r="125" spans="1:23" ht="12.75" customHeight="1">
      <c r="A125" s="90"/>
      <c r="B125" s="90" t="s">
        <v>37</v>
      </c>
      <c r="C125" s="91"/>
      <c r="D125" s="92" t="s">
        <v>38</v>
      </c>
      <c r="E125" s="92" t="s">
        <v>39</v>
      </c>
      <c r="F125" s="92" t="s">
        <v>40</v>
      </c>
      <c r="G125" s="93" t="s">
        <v>41</v>
      </c>
      <c r="H125" s="93"/>
      <c r="I125" s="91" t="s">
        <v>42</v>
      </c>
      <c r="J125" s="92" t="s">
        <v>37</v>
      </c>
      <c r="K125" s="90" t="s">
        <v>43</v>
      </c>
      <c r="L125" s="40">
        <v>150</v>
      </c>
      <c r="M125" s="90"/>
      <c r="N125" s="90" t="s">
        <v>37</v>
      </c>
      <c r="O125" s="91"/>
      <c r="P125" s="92" t="s">
        <v>38</v>
      </c>
      <c r="Q125" s="92" t="s">
        <v>39</v>
      </c>
      <c r="R125" s="92" t="s">
        <v>40</v>
      </c>
      <c r="S125" s="93" t="s">
        <v>41</v>
      </c>
      <c r="T125" s="93"/>
      <c r="U125" s="91" t="s">
        <v>42</v>
      </c>
      <c r="V125" s="92" t="s">
        <v>37</v>
      </c>
      <c r="W125" s="90" t="s">
        <v>43</v>
      </c>
    </row>
    <row r="126" spans="1:23" ht="12.75">
      <c r="A126" s="94" t="s">
        <v>43</v>
      </c>
      <c r="B126" s="94" t="s">
        <v>44</v>
      </c>
      <c r="C126" s="95" t="s">
        <v>45</v>
      </c>
      <c r="D126" s="96" t="s">
        <v>46</v>
      </c>
      <c r="E126" s="96" t="s">
        <v>47</v>
      </c>
      <c r="F126" s="96"/>
      <c r="G126" s="97" t="s">
        <v>45</v>
      </c>
      <c r="H126" s="97" t="s">
        <v>42</v>
      </c>
      <c r="I126" s="95"/>
      <c r="J126" s="94" t="s">
        <v>44</v>
      </c>
      <c r="K126" s="94"/>
      <c r="L126" s="40">
        <v>150</v>
      </c>
      <c r="M126" s="94" t="s">
        <v>43</v>
      </c>
      <c r="N126" s="94" t="s">
        <v>44</v>
      </c>
      <c r="O126" s="95" t="s">
        <v>45</v>
      </c>
      <c r="P126" s="96" t="s">
        <v>46</v>
      </c>
      <c r="Q126" s="96" t="s">
        <v>47</v>
      </c>
      <c r="R126" s="96"/>
      <c r="S126" s="97" t="s">
        <v>45</v>
      </c>
      <c r="T126" s="97" t="s">
        <v>42</v>
      </c>
      <c r="U126" s="95"/>
      <c r="V126" s="94" t="s">
        <v>44</v>
      </c>
      <c r="W126" s="94"/>
    </row>
    <row r="127" spans="1:23" ht="16.5" customHeight="1">
      <c r="A127" s="98">
        <v>-4</v>
      </c>
      <c r="B127" s="99">
        <v>4</v>
      </c>
      <c r="C127" s="100">
        <v>71</v>
      </c>
      <c r="D127" s="101" t="s">
        <v>79</v>
      </c>
      <c r="E127" s="101" t="s">
        <v>36</v>
      </c>
      <c r="F127" s="101">
        <v>9</v>
      </c>
      <c r="G127" s="101"/>
      <c r="H127" s="101">
        <v>140</v>
      </c>
      <c r="I127" s="100">
        <v>11</v>
      </c>
      <c r="J127" s="99">
        <v>10</v>
      </c>
      <c r="K127" s="98">
        <v>4</v>
      </c>
      <c r="L127" s="40"/>
      <c r="M127" s="98">
        <v>-9</v>
      </c>
      <c r="N127" s="99">
        <v>1</v>
      </c>
      <c r="O127" s="100">
        <v>71</v>
      </c>
      <c r="P127" s="101" t="s">
        <v>89</v>
      </c>
      <c r="Q127" s="101" t="s">
        <v>36</v>
      </c>
      <c r="R127" s="101">
        <v>10</v>
      </c>
      <c r="S127" s="101"/>
      <c r="T127" s="101">
        <v>420</v>
      </c>
      <c r="U127" s="100">
        <v>11</v>
      </c>
      <c r="V127" s="99">
        <v>13</v>
      </c>
      <c r="W127" s="98">
        <v>9</v>
      </c>
    </row>
    <row r="128" spans="1:23" ht="16.5" customHeight="1">
      <c r="A128" s="98">
        <v>-4</v>
      </c>
      <c r="B128" s="99">
        <v>4</v>
      </c>
      <c r="C128" s="100">
        <v>12</v>
      </c>
      <c r="D128" s="101" t="s">
        <v>79</v>
      </c>
      <c r="E128" s="101" t="s">
        <v>36</v>
      </c>
      <c r="F128" s="101">
        <v>9</v>
      </c>
      <c r="G128" s="101"/>
      <c r="H128" s="101">
        <v>140</v>
      </c>
      <c r="I128" s="100">
        <v>72</v>
      </c>
      <c r="J128" s="99">
        <v>10</v>
      </c>
      <c r="K128" s="98">
        <v>4</v>
      </c>
      <c r="L128" s="40"/>
      <c r="M128" s="98">
        <v>0</v>
      </c>
      <c r="N128" s="99">
        <v>7</v>
      </c>
      <c r="O128" s="100">
        <v>12</v>
      </c>
      <c r="P128" s="101" t="s">
        <v>70</v>
      </c>
      <c r="Q128" s="101" t="s">
        <v>30</v>
      </c>
      <c r="R128" s="101">
        <v>8</v>
      </c>
      <c r="S128" s="101"/>
      <c r="T128" s="101">
        <v>50</v>
      </c>
      <c r="U128" s="100">
        <v>72</v>
      </c>
      <c r="V128" s="99">
        <v>7</v>
      </c>
      <c r="W128" s="98">
        <v>0</v>
      </c>
    </row>
    <row r="129" spans="1:23" ht="16.5" customHeight="1">
      <c r="A129" s="98">
        <v>5</v>
      </c>
      <c r="B129" s="99">
        <v>11</v>
      </c>
      <c r="C129" s="100">
        <v>62</v>
      </c>
      <c r="D129" s="101" t="s">
        <v>89</v>
      </c>
      <c r="E129" s="101" t="s">
        <v>36</v>
      </c>
      <c r="F129" s="101">
        <v>8</v>
      </c>
      <c r="G129" s="101">
        <v>200</v>
      </c>
      <c r="H129" s="101"/>
      <c r="I129" s="100">
        <v>21</v>
      </c>
      <c r="J129" s="102">
        <v>3</v>
      </c>
      <c r="K129" s="103">
        <v>-5</v>
      </c>
      <c r="L129" s="104"/>
      <c r="M129" s="103">
        <v>0</v>
      </c>
      <c r="N129" s="102">
        <v>7</v>
      </c>
      <c r="O129" s="100">
        <v>62</v>
      </c>
      <c r="P129" s="101" t="s">
        <v>61</v>
      </c>
      <c r="Q129" s="101" t="s">
        <v>30</v>
      </c>
      <c r="R129" s="101">
        <v>9</v>
      </c>
      <c r="S129" s="101"/>
      <c r="T129" s="101">
        <v>50</v>
      </c>
      <c r="U129" s="100">
        <v>21</v>
      </c>
      <c r="V129" s="99">
        <v>7</v>
      </c>
      <c r="W129" s="98">
        <v>0</v>
      </c>
    </row>
    <row r="130" spans="1:23" ht="16.5" customHeight="1">
      <c r="A130" s="98">
        <v>-4</v>
      </c>
      <c r="B130" s="99">
        <v>4</v>
      </c>
      <c r="C130" s="100">
        <v>22</v>
      </c>
      <c r="D130" s="101" t="s">
        <v>79</v>
      </c>
      <c r="E130" s="101" t="s">
        <v>36</v>
      </c>
      <c r="F130" s="101">
        <v>9</v>
      </c>
      <c r="G130" s="101"/>
      <c r="H130" s="101">
        <v>140</v>
      </c>
      <c r="I130" s="100">
        <v>61</v>
      </c>
      <c r="J130" s="99">
        <v>10</v>
      </c>
      <c r="K130" s="98">
        <v>4</v>
      </c>
      <c r="L130" s="40"/>
      <c r="M130" s="98">
        <v>-3</v>
      </c>
      <c r="N130" s="99">
        <v>4</v>
      </c>
      <c r="O130" s="100">
        <v>22</v>
      </c>
      <c r="P130" s="101" t="s">
        <v>79</v>
      </c>
      <c r="Q130" s="101" t="s">
        <v>36</v>
      </c>
      <c r="R130" s="101">
        <v>9</v>
      </c>
      <c r="S130" s="101"/>
      <c r="T130" s="101">
        <v>140</v>
      </c>
      <c r="U130" s="100">
        <v>61</v>
      </c>
      <c r="V130" s="99">
        <v>10</v>
      </c>
      <c r="W130" s="98">
        <v>3</v>
      </c>
    </row>
    <row r="131" spans="1:23" ht="16.5" customHeight="1">
      <c r="A131" s="98">
        <v>10</v>
      </c>
      <c r="B131" s="99">
        <v>14</v>
      </c>
      <c r="C131" s="100">
        <v>53</v>
      </c>
      <c r="D131" s="101" t="s">
        <v>321</v>
      </c>
      <c r="E131" s="101" t="s">
        <v>35</v>
      </c>
      <c r="F131" s="101">
        <v>8</v>
      </c>
      <c r="G131" s="101">
        <v>500</v>
      </c>
      <c r="H131" s="101"/>
      <c r="I131" s="100">
        <v>32</v>
      </c>
      <c r="J131" s="99">
        <v>0</v>
      </c>
      <c r="K131" s="98">
        <v>-10</v>
      </c>
      <c r="L131" s="40"/>
      <c r="M131" s="98">
        <v>5</v>
      </c>
      <c r="N131" s="99">
        <v>14</v>
      </c>
      <c r="O131" s="100">
        <v>53</v>
      </c>
      <c r="P131" s="101" t="s">
        <v>70</v>
      </c>
      <c r="Q131" s="101" t="s">
        <v>30</v>
      </c>
      <c r="R131" s="101">
        <v>9</v>
      </c>
      <c r="S131" s="101">
        <v>140</v>
      </c>
      <c r="T131" s="101"/>
      <c r="U131" s="100">
        <v>32</v>
      </c>
      <c r="V131" s="99">
        <v>0</v>
      </c>
      <c r="W131" s="98">
        <v>-5</v>
      </c>
    </row>
    <row r="132" spans="1:23" ht="16.5" customHeight="1">
      <c r="A132" s="98">
        <v>-11</v>
      </c>
      <c r="B132" s="99">
        <v>0</v>
      </c>
      <c r="C132" s="100">
        <v>31</v>
      </c>
      <c r="D132" s="101" t="s">
        <v>545</v>
      </c>
      <c r="E132" s="101" t="s">
        <v>30</v>
      </c>
      <c r="F132" s="101">
        <v>5</v>
      </c>
      <c r="G132" s="101"/>
      <c r="H132" s="101">
        <v>500</v>
      </c>
      <c r="I132" s="100">
        <v>51</v>
      </c>
      <c r="J132" s="99">
        <v>14</v>
      </c>
      <c r="K132" s="98">
        <v>11</v>
      </c>
      <c r="L132" s="40"/>
      <c r="M132" s="98">
        <v>4</v>
      </c>
      <c r="N132" s="99">
        <v>12</v>
      </c>
      <c r="O132" s="100">
        <v>31</v>
      </c>
      <c r="P132" s="101" t="s">
        <v>167</v>
      </c>
      <c r="Q132" s="101" t="s">
        <v>36</v>
      </c>
      <c r="R132" s="101">
        <v>9</v>
      </c>
      <c r="S132" s="101">
        <v>100</v>
      </c>
      <c r="T132" s="101"/>
      <c r="U132" s="100">
        <v>51</v>
      </c>
      <c r="V132" s="99">
        <v>2</v>
      </c>
      <c r="W132" s="98">
        <v>-4</v>
      </c>
    </row>
    <row r="133" spans="1:23" ht="16.5" customHeight="1">
      <c r="A133" s="98">
        <v>3</v>
      </c>
      <c r="B133" s="99">
        <v>8</v>
      </c>
      <c r="C133" s="100">
        <v>82</v>
      </c>
      <c r="D133" s="101" t="s">
        <v>421</v>
      </c>
      <c r="E133" s="101" t="s">
        <v>30</v>
      </c>
      <c r="F133" s="101">
        <v>8</v>
      </c>
      <c r="G133" s="101">
        <v>120</v>
      </c>
      <c r="H133" s="101"/>
      <c r="I133" s="100">
        <v>42</v>
      </c>
      <c r="J133" s="102">
        <v>6</v>
      </c>
      <c r="K133" s="103">
        <v>-3</v>
      </c>
      <c r="L133" s="104"/>
      <c r="M133" s="103">
        <v>3</v>
      </c>
      <c r="N133" s="102">
        <v>10</v>
      </c>
      <c r="O133" s="100">
        <v>82</v>
      </c>
      <c r="P133" s="101" t="s">
        <v>89</v>
      </c>
      <c r="Q133" s="101" t="s">
        <v>36</v>
      </c>
      <c r="R133" s="101">
        <v>9</v>
      </c>
      <c r="S133" s="101">
        <v>50</v>
      </c>
      <c r="T133" s="101"/>
      <c r="U133" s="100">
        <v>42</v>
      </c>
      <c r="V133" s="99">
        <v>4</v>
      </c>
      <c r="W133" s="98">
        <v>-3</v>
      </c>
    </row>
    <row r="134" spans="1:23" ht="16.5" customHeight="1">
      <c r="A134" s="98">
        <v>5</v>
      </c>
      <c r="B134" s="99">
        <v>11</v>
      </c>
      <c r="C134" s="100">
        <v>41</v>
      </c>
      <c r="D134" s="101" t="s">
        <v>89</v>
      </c>
      <c r="E134" s="101" t="s">
        <v>36</v>
      </c>
      <c r="F134" s="101">
        <v>8</v>
      </c>
      <c r="G134" s="101">
        <v>200</v>
      </c>
      <c r="H134" s="101"/>
      <c r="I134" s="100">
        <v>81</v>
      </c>
      <c r="J134" s="99">
        <v>3</v>
      </c>
      <c r="K134" s="98">
        <v>-5</v>
      </c>
      <c r="L134" s="40"/>
      <c r="M134" s="98">
        <v>-9</v>
      </c>
      <c r="N134" s="99">
        <v>1</v>
      </c>
      <c r="O134" s="100">
        <v>41</v>
      </c>
      <c r="P134" s="101" t="s">
        <v>89</v>
      </c>
      <c r="Q134" s="101" t="s">
        <v>36</v>
      </c>
      <c r="R134" s="101">
        <v>10</v>
      </c>
      <c r="S134" s="101"/>
      <c r="T134" s="101">
        <v>420</v>
      </c>
      <c r="U134" s="100">
        <v>81</v>
      </c>
      <c r="V134" s="99">
        <v>13</v>
      </c>
      <c r="W134" s="98">
        <v>9</v>
      </c>
    </row>
    <row r="135" spans="1:23" s="65" customFormat="1" ht="30" customHeight="1">
      <c r="A135" s="41"/>
      <c r="B135" s="41"/>
      <c r="C135" s="105"/>
      <c r="D135" s="41"/>
      <c r="E135" s="41"/>
      <c r="F135" s="41"/>
      <c r="G135" s="41"/>
      <c r="H135" s="41"/>
      <c r="I135" s="105"/>
      <c r="J135" s="41"/>
      <c r="K135" s="41"/>
      <c r="L135" s="89"/>
      <c r="M135" s="41"/>
      <c r="N135" s="41"/>
      <c r="O135" s="105"/>
      <c r="P135" s="41"/>
      <c r="Q135" s="41"/>
      <c r="R135" s="41"/>
      <c r="S135" s="41"/>
      <c r="T135" s="41"/>
      <c r="U135" s="105"/>
      <c r="V135" s="41"/>
      <c r="W135" s="41"/>
    </row>
    <row r="136" spans="1:23" s="65" customFormat="1" ht="15">
      <c r="A136" s="32"/>
      <c r="B136" s="33" t="s">
        <v>10</v>
      </c>
      <c r="C136" s="34"/>
      <c r="D136" s="33"/>
      <c r="E136" s="35">
        <v>25</v>
      </c>
      <c r="F136" s="36"/>
      <c r="G136" s="37" t="s">
        <v>12</v>
      </c>
      <c r="H136" s="37"/>
      <c r="I136" s="38" t="s">
        <v>13</v>
      </c>
      <c r="J136" s="38"/>
      <c r="K136" s="39"/>
      <c r="L136" s="40">
        <v>150</v>
      </c>
      <c r="M136" s="32"/>
      <c r="N136" s="33" t="s">
        <v>10</v>
      </c>
      <c r="O136" s="34"/>
      <c r="P136" s="33"/>
      <c r="Q136" s="35">
        <v>26</v>
      </c>
      <c r="R136" s="36"/>
      <c r="S136" s="37" t="s">
        <v>12</v>
      </c>
      <c r="T136" s="37"/>
      <c r="U136" s="38" t="s">
        <v>15</v>
      </c>
      <c r="V136" s="38"/>
      <c r="W136" s="39"/>
    </row>
    <row r="137" spans="1:23" s="65" customFormat="1" ht="12.75">
      <c r="A137" s="42"/>
      <c r="B137" s="42"/>
      <c r="C137" s="43"/>
      <c r="D137" s="44"/>
      <c r="E137" s="44"/>
      <c r="F137" s="44"/>
      <c r="G137" s="45" t="s">
        <v>16</v>
      </c>
      <c r="H137" s="45"/>
      <c r="I137" s="38" t="s">
        <v>54</v>
      </c>
      <c r="J137" s="38"/>
      <c r="K137" s="39"/>
      <c r="L137" s="40">
        <v>150</v>
      </c>
      <c r="M137" s="42"/>
      <c r="N137" s="42"/>
      <c r="O137" s="43"/>
      <c r="P137" s="44"/>
      <c r="Q137" s="44"/>
      <c r="R137" s="44"/>
      <c r="S137" s="45" t="s">
        <v>16</v>
      </c>
      <c r="T137" s="45"/>
      <c r="U137" s="38" t="s">
        <v>55</v>
      </c>
      <c r="V137" s="38"/>
      <c r="W137" s="39"/>
    </row>
    <row r="138" spans="1:23" ht="4.5" customHeight="1">
      <c r="A138" s="46"/>
      <c r="B138" s="47"/>
      <c r="C138" s="48"/>
      <c r="D138" s="49"/>
      <c r="E138" s="50"/>
      <c r="F138" s="51"/>
      <c r="G138" s="52"/>
      <c r="H138" s="52"/>
      <c r="I138" s="48"/>
      <c r="J138" s="47"/>
      <c r="K138" s="53"/>
      <c r="L138" s="40"/>
      <c r="M138" s="46"/>
      <c r="N138" s="47"/>
      <c r="O138" s="48"/>
      <c r="P138" s="49"/>
      <c r="Q138" s="50"/>
      <c r="R138" s="51"/>
      <c r="S138" s="52"/>
      <c r="T138" s="52"/>
      <c r="U138" s="48"/>
      <c r="V138" s="47"/>
      <c r="W138" s="53"/>
    </row>
    <row r="139" spans="1:23" s="65" customFormat="1" ht="12.75" customHeight="1">
      <c r="A139" s="54" t="s">
        <v>387</v>
      </c>
      <c r="B139" s="55"/>
      <c r="C139" s="56"/>
      <c r="D139" s="57"/>
      <c r="E139" s="58" t="s">
        <v>19</v>
      </c>
      <c r="F139" s="59" t="s">
        <v>546</v>
      </c>
      <c r="G139" s="60"/>
      <c r="H139" s="61"/>
      <c r="I139" s="135">
        <v>0</v>
      </c>
      <c r="J139" s="135"/>
      <c r="K139" s="136"/>
      <c r="L139" s="62"/>
      <c r="M139" s="63" t="s">
        <v>387</v>
      </c>
      <c r="N139" s="55"/>
      <c r="O139" s="56"/>
      <c r="P139" s="57"/>
      <c r="Q139" s="58" t="s">
        <v>19</v>
      </c>
      <c r="R139" s="64" t="s">
        <v>547</v>
      </c>
      <c r="S139" s="60"/>
      <c r="T139" s="61"/>
      <c r="U139" s="135">
        <v>0</v>
      </c>
      <c r="V139" s="135"/>
      <c r="W139" s="136"/>
    </row>
    <row r="140" spans="1:23" s="65" customFormat="1" ht="12.75" customHeight="1">
      <c r="A140" s="66"/>
      <c r="B140" s="55"/>
      <c r="C140" s="56"/>
      <c r="D140" s="57"/>
      <c r="E140" s="67" t="s">
        <v>21</v>
      </c>
      <c r="F140" s="59" t="s">
        <v>204</v>
      </c>
      <c r="G140" s="68"/>
      <c r="H140" s="69"/>
      <c r="I140" s="73"/>
      <c r="J140" s="130">
        <v>6.1</v>
      </c>
      <c r="K140" s="131"/>
      <c r="L140" s="62"/>
      <c r="M140" s="66"/>
      <c r="N140" s="55"/>
      <c r="O140" s="56"/>
      <c r="P140" s="57"/>
      <c r="Q140" s="67" t="s">
        <v>21</v>
      </c>
      <c r="R140" s="64" t="s">
        <v>20</v>
      </c>
      <c r="S140" s="68"/>
      <c r="T140" s="69"/>
      <c r="U140" s="73"/>
      <c r="V140" s="130">
        <v>9.1</v>
      </c>
      <c r="W140" s="131"/>
    </row>
    <row r="141" spans="1:23" s="65" customFormat="1" ht="12.75" customHeight="1">
      <c r="A141" s="66"/>
      <c r="B141" s="55"/>
      <c r="C141" s="56"/>
      <c r="D141" s="57"/>
      <c r="E141" s="67" t="s">
        <v>23</v>
      </c>
      <c r="F141" s="59" t="s">
        <v>548</v>
      </c>
      <c r="G141" s="60"/>
      <c r="H141" s="69"/>
      <c r="I141" s="132">
        <v>8.1</v>
      </c>
      <c r="J141" s="130" t="s">
        <v>140</v>
      </c>
      <c r="K141" s="133">
        <v>14.1</v>
      </c>
      <c r="L141" s="62"/>
      <c r="M141" s="66"/>
      <c r="N141" s="55"/>
      <c r="O141" s="56"/>
      <c r="P141" s="57"/>
      <c r="Q141" s="67" t="s">
        <v>23</v>
      </c>
      <c r="R141" s="64" t="s">
        <v>75</v>
      </c>
      <c r="S141" s="60"/>
      <c r="T141" s="69"/>
      <c r="U141" s="132">
        <v>6.1</v>
      </c>
      <c r="V141" s="130" t="s">
        <v>140</v>
      </c>
      <c r="W141" s="133">
        <v>13.1</v>
      </c>
    </row>
    <row r="142" spans="1:23" s="65" customFormat="1" ht="12.75" customHeight="1">
      <c r="A142" s="66"/>
      <c r="B142" s="55"/>
      <c r="C142" s="56"/>
      <c r="D142" s="57"/>
      <c r="E142" s="58" t="s">
        <v>24</v>
      </c>
      <c r="F142" s="59" t="s">
        <v>549</v>
      </c>
      <c r="G142" s="60"/>
      <c r="H142" s="69"/>
      <c r="I142" s="73"/>
      <c r="J142" s="130">
        <v>12.1</v>
      </c>
      <c r="K142" s="131"/>
      <c r="L142" s="62"/>
      <c r="M142" s="66"/>
      <c r="N142" s="55"/>
      <c r="O142" s="56"/>
      <c r="P142" s="57"/>
      <c r="Q142" s="58" t="s">
        <v>24</v>
      </c>
      <c r="R142" s="64" t="s">
        <v>550</v>
      </c>
      <c r="S142" s="60"/>
      <c r="T142" s="69"/>
      <c r="U142" s="73"/>
      <c r="V142" s="130">
        <v>12.1</v>
      </c>
      <c r="W142" s="131"/>
    </row>
    <row r="143" spans="1:23" s="65" customFormat="1" ht="12.75" customHeight="1">
      <c r="A143" s="71" t="s">
        <v>19</v>
      </c>
      <c r="B143" s="59" t="s">
        <v>551</v>
      </c>
      <c r="C143" s="56"/>
      <c r="D143" s="57"/>
      <c r="E143" s="72"/>
      <c r="F143" s="60"/>
      <c r="G143" s="58" t="s">
        <v>19</v>
      </c>
      <c r="H143" s="59" t="s">
        <v>275</v>
      </c>
      <c r="I143" s="60"/>
      <c r="J143" s="73"/>
      <c r="K143" s="70"/>
      <c r="L143" s="62"/>
      <c r="M143" s="71" t="s">
        <v>19</v>
      </c>
      <c r="N143" s="64" t="s">
        <v>552</v>
      </c>
      <c r="O143" s="56"/>
      <c r="P143" s="57"/>
      <c r="Q143" s="72"/>
      <c r="R143" s="106"/>
      <c r="S143" s="58" t="s">
        <v>19</v>
      </c>
      <c r="T143" s="59" t="s">
        <v>58</v>
      </c>
      <c r="U143" s="60"/>
      <c r="V143" s="73"/>
      <c r="W143" s="70"/>
    </row>
    <row r="144" spans="1:23" s="65" customFormat="1" ht="12.75" customHeight="1">
      <c r="A144" s="74" t="s">
        <v>21</v>
      </c>
      <c r="B144" s="59" t="s">
        <v>553</v>
      </c>
      <c r="C144" s="75"/>
      <c r="D144" s="57"/>
      <c r="E144" s="72"/>
      <c r="F144" s="69"/>
      <c r="G144" s="67" t="s">
        <v>21</v>
      </c>
      <c r="H144" s="59" t="s">
        <v>554</v>
      </c>
      <c r="I144" s="60"/>
      <c r="J144" s="73"/>
      <c r="K144" s="70"/>
      <c r="L144" s="62"/>
      <c r="M144" s="74" t="s">
        <v>21</v>
      </c>
      <c r="N144" s="64" t="s">
        <v>518</v>
      </c>
      <c r="O144" s="75"/>
      <c r="P144" s="57"/>
      <c r="Q144" s="72"/>
      <c r="R144" s="107"/>
      <c r="S144" s="67" t="s">
        <v>21</v>
      </c>
      <c r="T144" s="59" t="s">
        <v>555</v>
      </c>
      <c r="U144" s="60"/>
      <c r="V144" s="73"/>
      <c r="W144" s="70"/>
    </row>
    <row r="145" spans="1:23" s="65" customFormat="1" ht="12.75" customHeight="1">
      <c r="A145" s="74" t="s">
        <v>23</v>
      </c>
      <c r="B145" s="59" t="s">
        <v>17</v>
      </c>
      <c r="C145" s="56"/>
      <c r="D145" s="57"/>
      <c r="E145" s="72"/>
      <c r="F145" s="69"/>
      <c r="G145" s="67" t="s">
        <v>23</v>
      </c>
      <c r="H145" s="59" t="s">
        <v>556</v>
      </c>
      <c r="I145" s="60"/>
      <c r="J145" s="60"/>
      <c r="K145" s="70"/>
      <c r="L145" s="62"/>
      <c r="M145" s="74" t="s">
        <v>23</v>
      </c>
      <c r="N145" s="64" t="s">
        <v>557</v>
      </c>
      <c r="O145" s="56"/>
      <c r="P145" s="57"/>
      <c r="Q145" s="72"/>
      <c r="R145" s="107"/>
      <c r="S145" s="67" t="s">
        <v>23</v>
      </c>
      <c r="T145" s="59" t="s">
        <v>558</v>
      </c>
      <c r="U145" s="60"/>
      <c r="V145" s="60"/>
      <c r="W145" s="70"/>
    </row>
    <row r="146" spans="1:23" s="65" customFormat="1" ht="12.75" customHeight="1">
      <c r="A146" s="71" t="s">
        <v>24</v>
      </c>
      <c r="B146" s="59" t="s">
        <v>559</v>
      </c>
      <c r="C146" s="75"/>
      <c r="D146" s="57"/>
      <c r="E146" s="72"/>
      <c r="F146" s="60"/>
      <c r="G146" s="58" t="s">
        <v>24</v>
      </c>
      <c r="H146" s="59" t="s">
        <v>560</v>
      </c>
      <c r="I146" s="59" t="s">
        <v>27</v>
      </c>
      <c r="J146" s="73"/>
      <c r="K146" s="70"/>
      <c r="L146" s="62"/>
      <c r="M146" s="71" t="s">
        <v>24</v>
      </c>
      <c r="N146" s="64" t="s">
        <v>436</v>
      </c>
      <c r="O146" s="75"/>
      <c r="P146" s="57"/>
      <c r="Q146" s="72"/>
      <c r="R146" s="106"/>
      <c r="S146" s="58" t="s">
        <v>24</v>
      </c>
      <c r="T146" s="59" t="s">
        <v>561</v>
      </c>
      <c r="U146" s="59" t="s">
        <v>27</v>
      </c>
      <c r="V146" s="73"/>
      <c r="W146" s="70"/>
    </row>
    <row r="147" spans="1:23" s="65" customFormat="1" ht="12.75" customHeight="1">
      <c r="A147" s="76"/>
      <c r="B147" s="75"/>
      <c r="C147" s="75"/>
      <c r="D147" s="57"/>
      <c r="E147" s="58" t="s">
        <v>19</v>
      </c>
      <c r="F147" s="59" t="s">
        <v>395</v>
      </c>
      <c r="G147" s="60"/>
      <c r="H147" s="77" t="s">
        <v>30</v>
      </c>
      <c r="I147" s="59" t="s">
        <v>562</v>
      </c>
      <c r="J147" s="73"/>
      <c r="K147" s="70"/>
      <c r="L147" s="62"/>
      <c r="M147" s="76"/>
      <c r="N147" s="108"/>
      <c r="O147" s="75"/>
      <c r="P147" s="57"/>
      <c r="Q147" s="58" t="s">
        <v>19</v>
      </c>
      <c r="R147" s="64" t="s">
        <v>563</v>
      </c>
      <c r="S147" s="60"/>
      <c r="T147" s="77" t="s">
        <v>30</v>
      </c>
      <c r="U147" s="59" t="s">
        <v>564</v>
      </c>
      <c r="V147" s="73"/>
      <c r="W147" s="70"/>
    </row>
    <row r="148" spans="1:23" s="65" customFormat="1" ht="12.75" customHeight="1">
      <c r="A148" s="66"/>
      <c r="B148" s="59" t="s">
        <v>32</v>
      </c>
      <c r="C148" s="56"/>
      <c r="D148" s="57"/>
      <c r="E148" s="67" t="s">
        <v>21</v>
      </c>
      <c r="F148" s="59" t="s">
        <v>565</v>
      </c>
      <c r="G148" s="60"/>
      <c r="H148" s="77" t="s">
        <v>33</v>
      </c>
      <c r="I148" s="59" t="s">
        <v>566</v>
      </c>
      <c r="J148" s="55"/>
      <c r="K148" s="70"/>
      <c r="L148" s="62"/>
      <c r="M148" s="66"/>
      <c r="N148" s="64" t="s">
        <v>32</v>
      </c>
      <c r="O148" s="56"/>
      <c r="P148" s="57"/>
      <c r="Q148" s="67" t="s">
        <v>21</v>
      </c>
      <c r="R148" s="64" t="s">
        <v>567</v>
      </c>
      <c r="S148" s="60"/>
      <c r="T148" s="77" t="s">
        <v>33</v>
      </c>
      <c r="U148" s="59" t="s">
        <v>568</v>
      </c>
      <c r="V148" s="55"/>
      <c r="W148" s="70"/>
    </row>
    <row r="149" spans="1:23" s="65" customFormat="1" ht="12.75" customHeight="1">
      <c r="A149" s="66"/>
      <c r="B149" s="59" t="s">
        <v>569</v>
      </c>
      <c r="C149" s="56"/>
      <c r="D149" s="57"/>
      <c r="E149" s="67" t="s">
        <v>23</v>
      </c>
      <c r="F149" s="59" t="s">
        <v>570</v>
      </c>
      <c r="G149" s="73"/>
      <c r="H149" s="77" t="s">
        <v>35</v>
      </c>
      <c r="I149" s="59" t="s">
        <v>571</v>
      </c>
      <c r="J149" s="55"/>
      <c r="K149" s="70"/>
      <c r="L149" s="62"/>
      <c r="M149" s="66"/>
      <c r="N149" s="64" t="s">
        <v>572</v>
      </c>
      <c r="O149" s="56"/>
      <c r="P149" s="57"/>
      <c r="Q149" s="67" t="s">
        <v>23</v>
      </c>
      <c r="R149" s="64" t="s">
        <v>56</v>
      </c>
      <c r="S149" s="73"/>
      <c r="T149" s="77" t="s">
        <v>35</v>
      </c>
      <c r="U149" s="59" t="s">
        <v>573</v>
      </c>
      <c r="V149" s="55"/>
      <c r="W149" s="70"/>
    </row>
    <row r="150" spans="1:23" s="65" customFormat="1" ht="12.75" customHeight="1">
      <c r="A150" s="78"/>
      <c r="B150" s="72"/>
      <c r="C150" s="72"/>
      <c r="D150" s="57"/>
      <c r="E150" s="58" t="s">
        <v>24</v>
      </c>
      <c r="F150" s="59" t="s">
        <v>574</v>
      </c>
      <c r="G150" s="72"/>
      <c r="H150" s="77" t="s">
        <v>36</v>
      </c>
      <c r="I150" s="59" t="s">
        <v>575</v>
      </c>
      <c r="J150" s="72"/>
      <c r="K150" s="79"/>
      <c r="L150" s="80"/>
      <c r="M150" s="78"/>
      <c r="N150" s="72"/>
      <c r="O150" s="72"/>
      <c r="P150" s="57"/>
      <c r="Q150" s="58" t="s">
        <v>24</v>
      </c>
      <c r="R150" s="64" t="s">
        <v>245</v>
      </c>
      <c r="S150" s="72"/>
      <c r="T150" s="77" t="s">
        <v>36</v>
      </c>
      <c r="U150" s="59" t="s">
        <v>573</v>
      </c>
      <c r="V150" s="72"/>
      <c r="W150" s="79"/>
    </row>
    <row r="151" spans="1:23" ht="4.5" customHeight="1">
      <c r="A151" s="81"/>
      <c r="B151" s="82"/>
      <c r="C151" s="83"/>
      <c r="D151" s="84"/>
      <c r="E151" s="85"/>
      <c r="F151" s="86"/>
      <c r="G151" s="87"/>
      <c r="H151" s="87"/>
      <c r="I151" s="83"/>
      <c r="J151" s="82"/>
      <c r="K151" s="88"/>
      <c r="M151" s="81"/>
      <c r="N151" s="82"/>
      <c r="O151" s="83"/>
      <c r="P151" s="84"/>
      <c r="Q151" s="85"/>
      <c r="R151" s="86"/>
      <c r="S151" s="87"/>
      <c r="T151" s="87"/>
      <c r="U151" s="83"/>
      <c r="V151" s="82"/>
      <c r="W151" s="88"/>
    </row>
    <row r="152" spans="1:23" ht="12.75" customHeight="1">
      <c r="A152" s="90"/>
      <c r="B152" s="90" t="s">
        <v>37</v>
      </c>
      <c r="C152" s="91"/>
      <c r="D152" s="92" t="s">
        <v>38</v>
      </c>
      <c r="E152" s="92" t="s">
        <v>39</v>
      </c>
      <c r="F152" s="92" t="s">
        <v>40</v>
      </c>
      <c r="G152" s="93" t="s">
        <v>41</v>
      </c>
      <c r="H152" s="93"/>
      <c r="I152" s="91" t="s">
        <v>42</v>
      </c>
      <c r="J152" s="92" t="s">
        <v>37</v>
      </c>
      <c r="K152" s="90" t="s">
        <v>43</v>
      </c>
      <c r="L152" s="40">
        <v>150</v>
      </c>
      <c r="M152" s="90"/>
      <c r="N152" s="90" t="s">
        <v>37</v>
      </c>
      <c r="O152" s="91"/>
      <c r="P152" s="92" t="s">
        <v>38</v>
      </c>
      <c r="Q152" s="92" t="s">
        <v>39</v>
      </c>
      <c r="R152" s="92" t="s">
        <v>40</v>
      </c>
      <c r="S152" s="93" t="s">
        <v>41</v>
      </c>
      <c r="T152" s="93"/>
      <c r="U152" s="91" t="s">
        <v>42</v>
      </c>
      <c r="V152" s="92" t="s">
        <v>37</v>
      </c>
      <c r="W152" s="90" t="s">
        <v>43</v>
      </c>
    </row>
    <row r="153" spans="1:23" ht="12.75">
      <c r="A153" s="94" t="s">
        <v>43</v>
      </c>
      <c r="B153" s="94" t="s">
        <v>44</v>
      </c>
      <c r="C153" s="95" t="s">
        <v>45</v>
      </c>
      <c r="D153" s="96" t="s">
        <v>46</v>
      </c>
      <c r="E153" s="96" t="s">
        <v>47</v>
      </c>
      <c r="F153" s="96"/>
      <c r="G153" s="97" t="s">
        <v>45</v>
      </c>
      <c r="H153" s="97" t="s">
        <v>42</v>
      </c>
      <c r="I153" s="95"/>
      <c r="J153" s="94" t="s">
        <v>44</v>
      </c>
      <c r="K153" s="94"/>
      <c r="L153" s="40">
        <v>150</v>
      </c>
      <c r="M153" s="94" t="s">
        <v>43</v>
      </c>
      <c r="N153" s="94" t="s">
        <v>44</v>
      </c>
      <c r="O153" s="95" t="s">
        <v>45</v>
      </c>
      <c r="P153" s="96" t="s">
        <v>46</v>
      </c>
      <c r="Q153" s="96" t="s">
        <v>47</v>
      </c>
      <c r="R153" s="96"/>
      <c r="S153" s="97" t="s">
        <v>45</v>
      </c>
      <c r="T153" s="97" t="s">
        <v>42</v>
      </c>
      <c r="U153" s="95"/>
      <c r="V153" s="94" t="s">
        <v>44</v>
      </c>
      <c r="W153" s="94"/>
    </row>
    <row r="154" spans="1:23" ht="16.5" customHeight="1">
      <c r="A154" s="98">
        <v>-6</v>
      </c>
      <c r="B154" s="99">
        <v>4</v>
      </c>
      <c r="C154" s="100">
        <v>71</v>
      </c>
      <c r="D154" s="101" t="s">
        <v>421</v>
      </c>
      <c r="E154" s="101" t="s">
        <v>35</v>
      </c>
      <c r="F154" s="101">
        <v>8</v>
      </c>
      <c r="G154" s="101"/>
      <c r="H154" s="101">
        <v>120</v>
      </c>
      <c r="I154" s="100">
        <v>11</v>
      </c>
      <c r="J154" s="99">
        <v>10</v>
      </c>
      <c r="K154" s="98">
        <v>6</v>
      </c>
      <c r="L154" s="40"/>
      <c r="M154" s="98">
        <v>2</v>
      </c>
      <c r="N154" s="99">
        <v>7</v>
      </c>
      <c r="O154" s="100">
        <v>71</v>
      </c>
      <c r="P154" s="101" t="s">
        <v>69</v>
      </c>
      <c r="Q154" s="101" t="s">
        <v>33</v>
      </c>
      <c r="R154" s="101">
        <v>9</v>
      </c>
      <c r="S154" s="101">
        <v>140</v>
      </c>
      <c r="T154" s="101"/>
      <c r="U154" s="100">
        <v>11</v>
      </c>
      <c r="V154" s="99">
        <v>7</v>
      </c>
      <c r="W154" s="98">
        <v>-2</v>
      </c>
    </row>
    <row r="155" spans="1:23" ht="16.5" customHeight="1">
      <c r="A155" s="98">
        <v>3</v>
      </c>
      <c r="B155" s="99">
        <v>11</v>
      </c>
      <c r="C155" s="100">
        <v>12</v>
      </c>
      <c r="D155" s="101" t="s">
        <v>89</v>
      </c>
      <c r="E155" s="101" t="s">
        <v>36</v>
      </c>
      <c r="F155" s="101">
        <v>8</v>
      </c>
      <c r="G155" s="101">
        <v>200</v>
      </c>
      <c r="H155" s="101"/>
      <c r="I155" s="100">
        <v>72</v>
      </c>
      <c r="J155" s="99">
        <v>3</v>
      </c>
      <c r="K155" s="98">
        <v>-3</v>
      </c>
      <c r="L155" s="40"/>
      <c r="M155" s="98">
        <v>3</v>
      </c>
      <c r="N155" s="99">
        <v>12</v>
      </c>
      <c r="O155" s="100">
        <v>12</v>
      </c>
      <c r="P155" s="101" t="s">
        <v>106</v>
      </c>
      <c r="Q155" s="101" t="s">
        <v>35</v>
      </c>
      <c r="R155" s="101">
        <v>9</v>
      </c>
      <c r="S155" s="101">
        <v>200</v>
      </c>
      <c r="T155" s="101"/>
      <c r="U155" s="100">
        <v>72</v>
      </c>
      <c r="V155" s="99">
        <v>2</v>
      </c>
      <c r="W155" s="98">
        <v>-3</v>
      </c>
    </row>
    <row r="156" spans="1:23" ht="16.5" customHeight="1">
      <c r="A156" s="98">
        <v>0</v>
      </c>
      <c r="B156" s="99">
        <v>6</v>
      </c>
      <c r="C156" s="100">
        <v>62</v>
      </c>
      <c r="D156" s="101" t="s">
        <v>79</v>
      </c>
      <c r="E156" s="101" t="s">
        <v>36</v>
      </c>
      <c r="F156" s="101">
        <v>8</v>
      </c>
      <c r="G156" s="101">
        <v>100</v>
      </c>
      <c r="H156" s="101"/>
      <c r="I156" s="100">
        <v>21</v>
      </c>
      <c r="J156" s="102">
        <v>8</v>
      </c>
      <c r="K156" s="103">
        <v>0</v>
      </c>
      <c r="L156" s="104"/>
      <c r="M156" s="103">
        <v>-5</v>
      </c>
      <c r="N156" s="102">
        <v>2</v>
      </c>
      <c r="O156" s="100">
        <v>62</v>
      </c>
      <c r="P156" s="101" t="s">
        <v>80</v>
      </c>
      <c r="Q156" s="101" t="s">
        <v>35</v>
      </c>
      <c r="R156" s="101">
        <v>9</v>
      </c>
      <c r="S156" s="101"/>
      <c r="T156" s="101">
        <v>110</v>
      </c>
      <c r="U156" s="100">
        <v>21</v>
      </c>
      <c r="V156" s="99">
        <v>12</v>
      </c>
      <c r="W156" s="98">
        <v>5</v>
      </c>
    </row>
    <row r="157" spans="1:23" ht="16.5" customHeight="1">
      <c r="A157" s="98">
        <v>3</v>
      </c>
      <c r="B157" s="99">
        <v>11</v>
      </c>
      <c r="C157" s="100">
        <v>22</v>
      </c>
      <c r="D157" s="101" t="s">
        <v>89</v>
      </c>
      <c r="E157" s="101" t="s">
        <v>36</v>
      </c>
      <c r="F157" s="101">
        <v>8</v>
      </c>
      <c r="G157" s="101">
        <v>200</v>
      </c>
      <c r="H157" s="101"/>
      <c r="I157" s="100">
        <v>61</v>
      </c>
      <c r="J157" s="99">
        <v>3</v>
      </c>
      <c r="K157" s="98">
        <v>-3</v>
      </c>
      <c r="L157" s="40"/>
      <c r="M157" s="98">
        <v>2</v>
      </c>
      <c r="N157" s="99">
        <v>7</v>
      </c>
      <c r="O157" s="100">
        <v>22</v>
      </c>
      <c r="P157" s="101" t="s">
        <v>69</v>
      </c>
      <c r="Q157" s="101" t="s">
        <v>33</v>
      </c>
      <c r="R157" s="101">
        <v>9</v>
      </c>
      <c r="S157" s="101">
        <v>140</v>
      </c>
      <c r="T157" s="101"/>
      <c r="U157" s="100">
        <v>61</v>
      </c>
      <c r="V157" s="99">
        <v>7</v>
      </c>
      <c r="W157" s="98">
        <v>-2</v>
      </c>
    </row>
    <row r="158" spans="1:23" ht="16.5" customHeight="1">
      <c r="A158" s="98">
        <v>3</v>
      </c>
      <c r="B158" s="99">
        <v>11</v>
      </c>
      <c r="C158" s="100">
        <v>53</v>
      </c>
      <c r="D158" s="101" t="s">
        <v>48</v>
      </c>
      <c r="E158" s="101" t="s">
        <v>35</v>
      </c>
      <c r="F158" s="101">
        <v>7</v>
      </c>
      <c r="G158" s="101">
        <v>200</v>
      </c>
      <c r="H158" s="101"/>
      <c r="I158" s="100">
        <v>32</v>
      </c>
      <c r="J158" s="99">
        <v>3</v>
      </c>
      <c r="K158" s="98">
        <v>-3</v>
      </c>
      <c r="L158" s="40"/>
      <c r="M158" s="98">
        <v>2</v>
      </c>
      <c r="N158" s="99">
        <v>10</v>
      </c>
      <c r="O158" s="100">
        <v>53</v>
      </c>
      <c r="P158" s="101" t="s">
        <v>79</v>
      </c>
      <c r="Q158" s="101" t="s">
        <v>33</v>
      </c>
      <c r="R158" s="101">
        <v>10</v>
      </c>
      <c r="S158" s="101">
        <v>170</v>
      </c>
      <c r="T158" s="101"/>
      <c r="U158" s="100">
        <v>32</v>
      </c>
      <c r="V158" s="99">
        <v>4</v>
      </c>
      <c r="W158" s="98">
        <v>-2</v>
      </c>
    </row>
    <row r="159" spans="1:23" ht="16.5" customHeight="1">
      <c r="A159" s="98">
        <v>3</v>
      </c>
      <c r="B159" s="99">
        <v>11</v>
      </c>
      <c r="C159" s="100">
        <v>31</v>
      </c>
      <c r="D159" s="101" t="s">
        <v>89</v>
      </c>
      <c r="E159" s="101" t="s">
        <v>36</v>
      </c>
      <c r="F159" s="101">
        <v>8</v>
      </c>
      <c r="G159" s="101">
        <v>200</v>
      </c>
      <c r="H159" s="101"/>
      <c r="I159" s="100">
        <v>51</v>
      </c>
      <c r="J159" s="99">
        <v>3</v>
      </c>
      <c r="K159" s="98">
        <v>-3</v>
      </c>
      <c r="L159" s="40"/>
      <c r="M159" s="98">
        <v>-5</v>
      </c>
      <c r="N159" s="99">
        <v>2</v>
      </c>
      <c r="O159" s="100">
        <v>31</v>
      </c>
      <c r="P159" s="101" t="s">
        <v>80</v>
      </c>
      <c r="Q159" s="101" t="s">
        <v>35</v>
      </c>
      <c r="R159" s="101">
        <v>9</v>
      </c>
      <c r="S159" s="101"/>
      <c r="T159" s="101">
        <v>110</v>
      </c>
      <c r="U159" s="100">
        <v>51</v>
      </c>
      <c r="V159" s="99">
        <v>12</v>
      </c>
      <c r="W159" s="98">
        <v>5</v>
      </c>
    </row>
    <row r="160" spans="1:23" ht="16.5" customHeight="1">
      <c r="A160" s="98">
        <v>-6</v>
      </c>
      <c r="B160" s="99">
        <v>2</v>
      </c>
      <c r="C160" s="100">
        <v>82</v>
      </c>
      <c r="D160" s="101" t="s">
        <v>79</v>
      </c>
      <c r="E160" s="101" t="s">
        <v>36</v>
      </c>
      <c r="F160" s="101">
        <v>9</v>
      </c>
      <c r="G160" s="101"/>
      <c r="H160" s="101">
        <v>140</v>
      </c>
      <c r="I160" s="100">
        <v>42</v>
      </c>
      <c r="J160" s="102">
        <v>12</v>
      </c>
      <c r="K160" s="103">
        <v>6</v>
      </c>
      <c r="L160" s="104"/>
      <c r="M160" s="103">
        <v>5</v>
      </c>
      <c r="N160" s="102">
        <v>14</v>
      </c>
      <c r="O160" s="100">
        <v>82</v>
      </c>
      <c r="P160" s="101" t="s">
        <v>63</v>
      </c>
      <c r="Q160" s="101" t="s">
        <v>36</v>
      </c>
      <c r="R160" s="101">
        <v>5</v>
      </c>
      <c r="S160" s="101">
        <v>300</v>
      </c>
      <c r="T160" s="101"/>
      <c r="U160" s="100">
        <v>42</v>
      </c>
      <c r="V160" s="99">
        <v>0</v>
      </c>
      <c r="W160" s="98">
        <v>-5</v>
      </c>
    </row>
    <row r="161" spans="1:23" ht="16.5" customHeight="1">
      <c r="A161" s="98">
        <v>-7</v>
      </c>
      <c r="B161" s="99">
        <v>0</v>
      </c>
      <c r="C161" s="100">
        <v>41</v>
      </c>
      <c r="D161" s="101" t="s">
        <v>79</v>
      </c>
      <c r="E161" s="101" t="s">
        <v>36</v>
      </c>
      <c r="F161" s="101">
        <v>10</v>
      </c>
      <c r="G161" s="101"/>
      <c r="H161" s="101">
        <v>170</v>
      </c>
      <c r="I161" s="100">
        <v>81</v>
      </c>
      <c r="J161" s="99">
        <v>14</v>
      </c>
      <c r="K161" s="98">
        <v>7</v>
      </c>
      <c r="L161" s="40"/>
      <c r="M161" s="98">
        <v>-5</v>
      </c>
      <c r="N161" s="99">
        <v>2</v>
      </c>
      <c r="O161" s="100">
        <v>41</v>
      </c>
      <c r="P161" s="101" t="s">
        <v>80</v>
      </c>
      <c r="Q161" s="101" t="s">
        <v>35</v>
      </c>
      <c r="R161" s="101">
        <v>9</v>
      </c>
      <c r="S161" s="101"/>
      <c r="T161" s="101">
        <v>110</v>
      </c>
      <c r="U161" s="100">
        <v>81</v>
      </c>
      <c r="V161" s="99">
        <v>12</v>
      </c>
      <c r="W161" s="98">
        <v>5</v>
      </c>
    </row>
    <row r="162" spans="1:23" s="65" customFormat="1" ht="33" customHeight="1">
      <c r="A162" s="41"/>
      <c r="B162" s="41"/>
      <c r="C162" s="105"/>
      <c r="D162" s="41"/>
      <c r="E162" s="41"/>
      <c r="F162" s="41"/>
      <c r="G162" s="41"/>
      <c r="H162" s="41"/>
      <c r="I162" s="105"/>
      <c r="J162" s="41"/>
      <c r="K162" s="41"/>
      <c r="L162" s="89"/>
      <c r="M162" s="41"/>
      <c r="N162" s="41"/>
      <c r="O162" s="105"/>
      <c r="P162" s="41"/>
      <c r="Q162" s="41"/>
      <c r="R162" s="41"/>
      <c r="S162" s="41"/>
      <c r="T162" s="41"/>
      <c r="U162" s="105"/>
      <c r="V162" s="41"/>
      <c r="W162" s="41"/>
    </row>
    <row r="163" spans="1:23" s="65" customFormat="1" ht="15">
      <c r="A163" s="32"/>
      <c r="B163" s="33" t="s">
        <v>10</v>
      </c>
      <c r="C163" s="34"/>
      <c r="D163" s="33"/>
      <c r="E163" s="35">
        <v>27</v>
      </c>
      <c r="F163" s="36"/>
      <c r="G163" s="37" t="s">
        <v>12</v>
      </c>
      <c r="H163" s="37"/>
      <c r="I163" s="35" t="s">
        <v>51</v>
      </c>
      <c r="J163" s="38"/>
      <c r="K163" s="39"/>
      <c r="L163" s="40">
        <v>150</v>
      </c>
      <c r="M163" s="32"/>
      <c r="N163" s="33" t="s">
        <v>10</v>
      </c>
      <c r="O163" s="34"/>
      <c r="P163" s="33"/>
      <c r="Q163" s="35">
        <v>28</v>
      </c>
      <c r="R163" s="36"/>
      <c r="S163" s="37" t="s">
        <v>12</v>
      </c>
      <c r="T163" s="37"/>
      <c r="U163" s="35" t="s">
        <v>53</v>
      </c>
      <c r="V163" s="38"/>
      <c r="W163" s="39"/>
    </row>
    <row r="164" spans="1:23" s="65" customFormat="1" ht="12.75">
      <c r="A164" s="42"/>
      <c r="B164" s="42"/>
      <c r="C164" s="43"/>
      <c r="D164" s="44"/>
      <c r="E164" s="44"/>
      <c r="F164" s="44"/>
      <c r="G164" s="45" t="s">
        <v>16</v>
      </c>
      <c r="H164" s="45"/>
      <c r="I164" s="35" t="s">
        <v>17</v>
      </c>
      <c r="J164" s="38"/>
      <c r="K164" s="39"/>
      <c r="L164" s="40">
        <v>150</v>
      </c>
      <c r="M164" s="42"/>
      <c r="N164" s="42"/>
      <c r="O164" s="43"/>
      <c r="P164" s="44"/>
      <c r="Q164" s="44"/>
      <c r="R164" s="44"/>
      <c r="S164" s="45" t="s">
        <v>16</v>
      </c>
      <c r="T164" s="45"/>
      <c r="U164" s="35" t="s">
        <v>18</v>
      </c>
      <c r="V164" s="38"/>
      <c r="W164" s="39"/>
    </row>
    <row r="165" spans="1:23" ht="4.5" customHeight="1">
      <c r="A165" s="46"/>
      <c r="B165" s="47"/>
      <c r="C165" s="48"/>
      <c r="D165" s="49"/>
      <c r="E165" s="50"/>
      <c r="F165" s="51"/>
      <c r="G165" s="52"/>
      <c r="H165" s="52"/>
      <c r="I165" s="48"/>
      <c r="J165" s="47"/>
      <c r="K165" s="53"/>
      <c r="L165" s="40"/>
      <c r="M165" s="46"/>
      <c r="N165" s="47"/>
      <c r="O165" s="48"/>
      <c r="P165" s="49"/>
      <c r="Q165" s="50"/>
      <c r="R165" s="51"/>
      <c r="S165" s="52"/>
      <c r="T165" s="52"/>
      <c r="U165" s="48"/>
      <c r="V165" s="47"/>
      <c r="W165" s="53"/>
    </row>
    <row r="166" spans="1:23" s="65" customFormat="1" ht="12.75" customHeight="1">
      <c r="A166" s="54" t="s">
        <v>387</v>
      </c>
      <c r="B166" s="55"/>
      <c r="C166" s="56"/>
      <c r="D166" s="57"/>
      <c r="E166" s="58" t="s">
        <v>19</v>
      </c>
      <c r="F166" s="59" t="s">
        <v>576</v>
      </c>
      <c r="G166" s="60"/>
      <c r="H166" s="61"/>
      <c r="I166" s="135">
        <v>0</v>
      </c>
      <c r="J166" s="135"/>
      <c r="K166" s="136"/>
      <c r="L166" s="62"/>
      <c r="M166" s="63" t="s">
        <v>387</v>
      </c>
      <c r="N166" s="55"/>
      <c r="O166" s="56"/>
      <c r="P166" s="57"/>
      <c r="Q166" s="58" t="s">
        <v>19</v>
      </c>
      <c r="R166" s="64" t="s">
        <v>271</v>
      </c>
      <c r="S166" s="60"/>
      <c r="T166" s="61"/>
      <c r="U166" s="135">
        <v>0</v>
      </c>
      <c r="V166" s="135"/>
      <c r="W166" s="136"/>
    </row>
    <row r="167" spans="1:23" s="65" customFormat="1" ht="12.75" customHeight="1">
      <c r="A167" s="66"/>
      <c r="B167" s="55"/>
      <c r="C167" s="56"/>
      <c r="D167" s="57"/>
      <c r="E167" s="67" t="s">
        <v>21</v>
      </c>
      <c r="F167" s="59" t="s">
        <v>577</v>
      </c>
      <c r="G167" s="68"/>
      <c r="H167" s="69"/>
      <c r="I167" s="73"/>
      <c r="J167" s="130">
        <v>6.1</v>
      </c>
      <c r="K167" s="131"/>
      <c r="L167" s="62"/>
      <c r="M167" s="66"/>
      <c r="N167" s="55"/>
      <c r="O167" s="56"/>
      <c r="P167" s="57"/>
      <c r="Q167" s="67" t="s">
        <v>21</v>
      </c>
      <c r="R167" s="64" t="s">
        <v>578</v>
      </c>
      <c r="S167" s="68"/>
      <c r="T167" s="69"/>
      <c r="U167" s="73"/>
      <c r="V167" s="130">
        <v>15.1</v>
      </c>
      <c r="W167" s="131"/>
    </row>
    <row r="168" spans="1:23" s="65" customFormat="1" ht="12.75" customHeight="1">
      <c r="A168" s="66"/>
      <c r="B168" s="55"/>
      <c r="C168" s="56"/>
      <c r="D168" s="57"/>
      <c r="E168" s="67" t="s">
        <v>23</v>
      </c>
      <c r="F168" s="59" t="s">
        <v>209</v>
      </c>
      <c r="G168" s="60"/>
      <c r="H168" s="69"/>
      <c r="I168" s="132">
        <v>19.1</v>
      </c>
      <c r="J168" s="130" t="s">
        <v>140</v>
      </c>
      <c r="K168" s="133">
        <v>6.1</v>
      </c>
      <c r="L168" s="62"/>
      <c r="M168" s="66"/>
      <c r="N168" s="55"/>
      <c r="O168" s="56"/>
      <c r="P168" s="57"/>
      <c r="Q168" s="67" t="s">
        <v>23</v>
      </c>
      <c r="R168" s="64" t="s">
        <v>239</v>
      </c>
      <c r="S168" s="60"/>
      <c r="T168" s="69"/>
      <c r="U168" s="132">
        <v>6.1</v>
      </c>
      <c r="V168" s="130" t="s">
        <v>140</v>
      </c>
      <c r="W168" s="133">
        <v>13.1</v>
      </c>
    </row>
    <row r="169" spans="1:23" s="65" customFormat="1" ht="12.75" customHeight="1">
      <c r="A169" s="66"/>
      <c r="B169" s="55"/>
      <c r="C169" s="56"/>
      <c r="D169" s="57"/>
      <c r="E169" s="58" t="s">
        <v>24</v>
      </c>
      <c r="F169" s="59" t="s">
        <v>579</v>
      </c>
      <c r="G169" s="60"/>
      <c r="H169" s="69"/>
      <c r="I169" s="73"/>
      <c r="J169" s="130">
        <v>9.1</v>
      </c>
      <c r="K169" s="131"/>
      <c r="L169" s="62"/>
      <c r="M169" s="66"/>
      <c r="N169" s="55"/>
      <c r="O169" s="56"/>
      <c r="P169" s="57"/>
      <c r="Q169" s="58" t="s">
        <v>24</v>
      </c>
      <c r="R169" s="64" t="s">
        <v>580</v>
      </c>
      <c r="S169" s="60"/>
      <c r="T169" s="69"/>
      <c r="U169" s="73"/>
      <c r="V169" s="130">
        <v>6.1</v>
      </c>
      <c r="W169" s="131"/>
    </row>
    <row r="170" spans="1:23" s="65" customFormat="1" ht="12.75" customHeight="1">
      <c r="A170" s="71" t="s">
        <v>19</v>
      </c>
      <c r="B170" s="59" t="s">
        <v>66</v>
      </c>
      <c r="C170" s="56"/>
      <c r="D170" s="57"/>
      <c r="E170" s="72"/>
      <c r="F170" s="60"/>
      <c r="G170" s="58" t="s">
        <v>19</v>
      </c>
      <c r="H170" s="59" t="s">
        <v>581</v>
      </c>
      <c r="I170" s="60"/>
      <c r="J170" s="73"/>
      <c r="K170" s="70"/>
      <c r="L170" s="62"/>
      <c r="M170" s="71" t="s">
        <v>19</v>
      </c>
      <c r="N170" s="64" t="s">
        <v>582</v>
      </c>
      <c r="O170" s="56"/>
      <c r="P170" s="57"/>
      <c r="Q170" s="72"/>
      <c r="R170" s="106"/>
      <c r="S170" s="58" t="s">
        <v>19</v>
      </c>
      <c r="T170" s="59" t="s">
        <v>94</v>
      </c>
      <c r="U170" s="60"/>
      <c r="V170" s="73"/>
      <c r="W170" s="70"/>
    </row>
    <row r="171" spans="1:23" s="65" customFormat="1" ht="12.75" customHeight="1">
      <c r="A171" s="74" t="s">
        <v>21</v>
      </c>
      <c r="B171" s="59" t="s">
        <v>583</v>
      </c>
      <c r="C171" s="75"/>
      <c r="D171" s="57"/>
      <c r="E171" s="72"/>
      <c r="F171" s="69"/>
      <c r="G171" s="67" t="s">
        <v>21</v>
      </c>
      <c r="H171" s="59" t="s">
        <v>148</v>
      </c>
      <c r="I171" s="60"/>
      <c r="J171" s="73"/>
      <c r="K171" s="70"/>
      <c r="L171" s="62"/>
      <c r="M171" s="74" t="s">
        <v>21</v>
      </c>
      <c r="N171" s="64" t="s">
        <v>584</v>
      </c>
      <c r="O171" s="75"/>
      <c r="P171" s="57"/>
      <c r="Q171" s="72"/>
      <c r="R171" s="107"/>
      <c r="S171" s="67" t="s">
        <v>21</v>
      </c>
      <c r="T171" s="59" t="s">
        <v>585</v>
      </c>
      <c r="U171" s="60"/>
      <c r="V171" s="73"/>
      <c r="W171" s="70"/>
    </row>
    <row r="172" spans="1:23" s="65" customFormat="1" ht="12.75" customHeight="1">
      <c r="A172" s="74" t="s">
        <v>23</v>
      </c>
      <c r="B172" s="59" t="s">
        <v>181</v>
      </c>
      <c r="C172" s="56"/>
      <c r="D172" s="57"/>
      <c r="E172" s="72"/>
      <c r="F172" s="69"/>
      <c r="G172" s="67" t="s">
        <v>23</v>
      </c>
      <c r="H172" s="59" t="s">
        <v>586</v>
      </c>
      <c r="I172" s="60"/>
      <c r="J172" s="60"/>
      <c r="K172" s="70"/>
      <c r="L172" s="62"/>
      <c r="M172" s="74" t="s">
        <v>23</v>
      </c>
      <c r="N172" s="64" t="s">
        <v>587</v>
      </c>
      <c r="O172" s="56"/>
      <c r="P172" s="57"/>
      <c r="Q172" s="72"/>
      <c r="R172" s="107"/>
      <c r="S172" s="67" t="s">
        <v>23</v>
      </c>
      <c r="T172" s="59" t="s">
        <v>500</v>
      </c>
      <c r="U172" s="60"/>
      <c r="V172" s="60"/>
      <c r="W172" s="70"/>
    </row>
    <row r="173" spans="1:23" s="65" customFormat="1" ht="12.75" customHeight="1">
      <c r="A173" s="71" t="s">
        <v>24</v>
      </c>
      <c r="B173" s="59" t="s">
        <v>588</v>
      </c>
      <c r="C173" s="75"/>
      <c r="D173" s="57"/>
      <c r="E173" s="72"/>
      <c r="F173" s="60"/>
      <c r="G173" s="58" t="s">
        <v>24</v>
      </c>
      <c r="H173" s="59" t="s">
        <v>34</v>
      </c>
      <c r="I173" s="59" t="s">
        <v>27</v>
      </c>
      <c r="J173" s="73"/>
      <c r="K173" s="70"/>
      <c r="L173" s="62"/>
      <c r="M173" s="71" t="s">
        <v>24</v>
      </c>
      <c r="N173" s="64" t="s">
        <v>543</v>
      </c>
      <c r="O173" s="75"/>
      <c r="P173" s="57"/>
      <c r="Q173" s="72"/>
      <c r="R173" s="106"/>
      <c r="S173" s="58" t="s">
        <v>24</v>
      </c>
      <c r="T173" s="59" t="s">
        <v>589</v>
      </c>
      <c r="U173" s="59" t="s">
        <v>27</v>
      </c>
      <c r="V173" s="73"/>
      <c r="W173" s="70"/>
    </row>
    <row r="174" spans="1:23" s="65" customFormat="1" ht="12.75" customHeight="1">
      <c r="A174" s="76"/>
      <c r="B174" s="75"/>
      <c r="C174" s="75"/>
      <c r="D174" s="57"/>
      <c r="E174" s="58" t="s">
        <v>19</v>
      </c>
      <c r="F174" s="59" t="s">
        <v>109</v>
      </c>
      <c r="G174" s="60"/>
      <c r="H174" s="77" t="s">
        <v>30</v>
      </c>
      <c r="I174" s="59" t="s">
        <v>590</v>
      </c>
      <c r="J174" s="73"/>
      <c r="K174" s="70"/>
      <c r="L174" s="62"/>
      <c r="M174" s="76"/>
      <c r="N174" s="108"/>
      <c r="O174" s="75"/>
      <c r="P174" s="57"/>
      <c r="Q174" s="58" t="s">
        <v>19</v>
      </c>
      <c r="R174" s="64" t="s">
        <v>591</v>
      </c>
      <c r="S174" s="60"/>
      <c r="T174" s="77" t="s">
        <v>30</v>
      </c>
      <c r="U174" s="59" t="s">
        <v>592</v>
      </c>
      <c r="V174" s="73"/>
      <c r="W174" s="70"/>
    </row>
    <row r="175" spans="1:23" s="65" customFormat="1" ht="12.75" customHeight="1">
      <c r="A175" s="66"/>
      <c r="B175" s="59" t="s">
        <v>32</v>
      </c>
      <c r="C175" s="56"/>
      <c r="D175" s="57"/>
      <c r="E175" s="67" t="s">
        <v>21</v>
      </c>
      <c r="F175" s="59" t="s">
        <v>593</v>
      </c>
      <c r="G175" s="60"/>
      <c r="H175" s="77" t="s">
        <v>33</v>
      </c>
      <c r="I175" s="59" t="s">
        <v>594</v>
      </c>
      <c r="J175" s="55"/>
      <c r="K175" s="70"/>
      <c r="L175" s="62"/>
      <c r="M175" s="66"/>
      <c r="N175" s="64" t="s">
        <v>32</v>
      </c>
      <c r="O175" s="56"/>
      <c r="P175" s="57"/>
      <c r="Q175" s="67" t="s">
        <v>21</v>
      </c>
      <c r="R175" s="64" t="s">
        <v>595</v>
      </c>
      <c r="S175" s="60"/>
      <c r="T175" s="77" t="s">
        <v>33</v>
      </c>
      <c r="U175" s="59" t="s">
        <v>592</v>
      </c>
      <c r="V175" s="55"/>
      <c r="W175" s="70"/>
    </row>
    <row r="176" spans="1:23" s="65" customFormat="1" ht="12.75" customHeight="1">
      <c r="A176" s="66"/>
      <c r="B176" s="59" t="s">
        <v>596</v>
      </c>
      <c r="C176" s="56"/>
      <c r="D176" s="57"/>
      <c r="E176" s="67" t="s">
        <v>23</v>
      </c>
      <c r="F176" s="59" t="s">
        <v>597</v>
      </c>
      <c r="G176" s="73"/>
      <c r="H176" s="77" t="s">
        <v>35</v>
      </c>
      <c r="I176" s="59" t="s">
        <v>598</v>
      </c>
      <c r="J176" s="55"/>
      <c r="K176" s="70"/>
      <c r="L176" s="62"/>
      <c r="M176" s="66"/>
      <c r="N176" s="64" t="s">
        <v>599</v>
      </c>
      <c r="O176" s="56"/>
      <c r="P176" s="57"/>
      <c r="Q176" s="67" t="s">
        <v>23</v>
      </c>
      <c r="R176" s="64" t="s">
        <v>600</v>
      </c>
      <c r="S176" s="73"/>
      <c r="T176" s="77" t="s">
        <v>35</v>
      </c>
      <c r="U176" s="59" t="s">
        <v>601</v>
      </c>
      <c r="V176" s="55"/>
      <c r="W176" s="70"/>
    </row>
    <row r="177" spans="1:23" s="65" customFormat="1" ht="12.75" customHeight="1">
      <c r="A177" s="78"/>
      <c r="B177" s="72"/>
      <c r="C177" s="72"/>
      <c r="D177" s="57"/>
      <c r="E177" s="58" t="s">
        <v>24</v>
      </c>
      <c r="F177" s="59" t="s">
        <v>101</v>
      </c>
      <c r="G177" s="72"/>
      <c r="H177" s="77" t="s">
        <v>36</v>
      </c>
      <c r="I177" s="59" t="s">
        <v>598</v>
      </c>
      <c r="J177" s="72"/>
      <c r="K177" s="79"/>
      <c r="L177" s="80"/>
      <c r="M177" s="78"/>
      <c r="N177" s="72"/>
      <c r="O177" s="72"/>
      <c r="P177" s="57"/>
      <c r="Q177" s="58" t="s">
        <v>24</v>
      </c>
      <c r="R177" s="64" t="s">
        <v>25</v>
      </c>
      <c r="S177" s="72"/>
      <c r="T177" s="77" t="s">
        <v>36</v>
      </c>
      <c r="U177" s="59" t="s">
        <v>601</v>
      </c>
      <c r="V177" s="72"/>
      <c r="W177" s="79"/>
    </row>
    <row r="178" spans="1:23" ht="4.5" customHeight="1">
      <c r="A178" s="81"/>
      <c r="B178" s="82"/>
      <c r="C178" s="83"/>
      <c r="D178" s="84"/>
      <c r="E178" s="85"/>
      <c r="F178" s="86"/>
      <c r="G178" s="87"/>
      <c r="H178" s="87"/>
      <c r="I178" s="83"/>
      <c r="J178" s="82"/>
      <c r="K178" s="88"/>
      <c r="M178" s="81"/>
      <c r="N178" s="82"/>
      <c r="O178" s="83"/>
      <c r="P178" s="84"/>
      <c r="Q178" s="85"/>
      <c r="R178" s="86"/>
      <c r="S178" s="87"/>
      <c r="T178" s="87"/>
      <c r="U178" s="83"/>
      <c r="V178" s="82"/>
      <c r="W178" s="88"/>
    </row>
    <row r="179" spans="1:23" ht="12.75" customHeight="1">
      <c r="A179" s="90"/>
      <c r="B179" s="90" t="s">
        <v>37</v>
      </c>
      <c r="C179" s="91"/>
      <c r="D179" s="92" t="s">
        <v>38</v>
      </c>
      <c r="E179" s="92" t="s">
        <v>39</v>
      </c>
      <c r="F179" s="92" t="s">
        <v>40</v>
      </c>
      <c r="G179" s="93" t="s">
        <v>41</v>
      </c>
      <c r="H179" s="93"/>
      <c r="I179" s="91" t="s">
        <v>42</v>
      </c>
      <c r="J179" s="92" t="s">
        <v>37</v>
      </c>
      <c r="K179" s="90" t="s">
        <v>43</v>
      </c>
      <c r="L179" s="40">
        <v>150</v>
      </c>
      <c r="M179" s="90"/>
      <c r="N179" s="90" t="s">
        <v>37</v>
      </c>
      <c r="O179" s="91"/>
      <c r="P179" s="92" t="s">
        <v>38</v>
      </c>
      <c r="Q179" s="92" t="s">
        <v>39</v>
      </c>
      <c r="R179" s="92" t="s">
        <v>40</v>
      </c>
      <c r="S179" s="93" t="s">
        <v>41</v>
      </c>
      <c r="T179" s="93"/>
      <c r="U179" s="91" t="s">
        <v>42</v>
      </c>
      <c r="V179" s="92" t="s">
        <v>37</v>
      </c>
      <c r="W179" s="90" t="s">
        <v>43</v>
      </c>
    </row>
    <row r="180" spans="1:23" ht="12.75">
      <c r="A180" s="94" t="s">
        <v>43</v>
      </c>
      <c r="B180" s="94" t="s">
        <v>44</v>
      </c>
      <c r="C180" s="95" t="s">
        <v>45</v>
      </c>
      <c r="D180" s="96" t="s">
        <v>46</v>
      </c>
      <c r="E180" s="96" t="s">
        <v>47</v>
      </c>
      <c r="F180" s="96"/>
      <c r="G180" s="97" t="s">
        <v>45</v>
      </c>
      <c r="H180" s="97" t="s">
        <v>42</v>
      </c>
      <c r="I180" s="95"/>
      <c r="J180" s="94" t="s">
        <v>44</v>
      </c>
      <c r="K180" s="94"/>
      <c r="L180" s="40">
        <v>150</v>
      </c>
      <c r="M180" s="94" t="s">
        <v>43</v>
      </c>
      <c r="N180" s="94" t="s">
        <v>44</v>
      </c>
      <c r="O180" s="95" t="s">
        <v>45</v>
      </c>
      <c r="P180" s="96" t="s">
        <v>46</v>
      </c>
      <c r="Q180" s="96" t="s">
        <v>47</v>
      </c>
      <c r="R180" s="96"/>
      <c r="S180" s="97" t="s">
        <v>45</v>
      </c>
      <c r="T180" s="97" t="s">
        <v>42</v>
      </c>
      <c r="U180" s="95"/>
      <c r="V180" s="94" t="s">
        <v>44</v>
      </c>
      <c r="W180" s="94"/>
    </row>
    <row r="181" spans="1:23" ht="16.5" customHeight="1">
      <c r="A181" s="98">
        <v>0</v>
      </c>
      <c r="B181" s="99">
        <v>8</v>
      </c>
      <c r="C181" s="100">
        <v>71</v>
      </c>
      <c r="D181" s="101" t="s">
        <v>61</v>
      </c>
      <c r="E181" s="101" t="s">
        <v>35</v>
      </c>
      <c r="F181" s="101">
        <v>10</v>
      </c>
      <c r="G181" s="101"/>
      <c r="H181" s="101">
        <v>420</v>
      </c>
      <c r="I181" s="100">
        <v>11</v>
      </c>
      <c r="J181" s="99">
        <v>6</v>
      </c>
      <c r="K181" s="98">
        <v>0</v>
      </c>
      <c r="L181" s="40"/>
      <c r="M181" s="98">
        <v>1</v>
      </c>
      <c r="N181" s="99">
        <v>14</v>
      </c>
      <c r="O181" s="100">
        <v>71</v>
      </c>
      <c r="P181" s="101" t="s">
        <v>452</v>
      </c>
      <c r="Q181" s="101" t="s">
        <v>30</v>
      </c>
      <c r="R181" s="101">
        <v>8</v>
      </c>
      <c r="S181" s="101">
        <v>120</v>
      </c>
      <c r="T181" s="101"/>
      <c r="U181" s="100">
        <v>11</v>
      </c>
      <c r="V181" s="99">
        <v>0</v>
      </c>
      <c r="W181" s="98">
        <v>-1</v>
      </c>
    </row>
    <row r="182" spans="1:23" ht="16.5" customHeight="1">
      <c r="A182" s="98">
        <v>1</v>
      </c>
      <c r="B182" s="99">
        <v>10</v>
      </c>
      <c r="C182" s="100">
        <v>12</v>
      </c>
      <c r="D182" s="101" t="s">
        <v>48</v>
      </c>
      <c r="E182" s="101" t="s">
        <v>36</v>
      </c>
      <c r="F182" s="101">
        <v>9</v>
      </c>
      <c r="G182" s="101"/>
      <c r="H182" s="101">
        <v>400</v>
      </c>
      <c r="I182" s="100">
        <v>72</v>
      </c>
      <c r="J182" s="99">
        <v>4</v>
      </c>
      <c r="K182" s="98">
        <v>-1</v>
      </c>
      <c r="L182" s="40"/>
      <c r="M182" s="98">
        <v>-1</v>
      </c>
      <c r="N182" s="99">
        <v>4</v>
      </c>
      <c r="O182" s="100">
        <v>12</v>
      </c>
      <c r="P182" s="101" t="s">
        <v>453</v>
      </c>
      <c r="Q182" s="101" t="s">
        <v>35</v>
      </c>
      <c r="R182" s="101">
        <v>6</v>
      </c>
      <c r="S182" s="101">
        <v>50</v>
      </c>
      <c r="T182" s="101"/>
      <c r="U182" s="100">
        <v>72</v>
      </c>
      <c r="V182" s="99">
        <v>10</v>
      </c>
      <c r="W182" s="98">
        <v>1</v>
      </c>
    </row>
    <row r="183" spans="1:23" ht="16.5" customHeight="1">
      <c r="A183" s="98">
        <v>0</v>
      </c>
      <c r="B183" s="99">
        <v>5</v>
      </c>
      <c r="C183" s="100">
        <v>62</v>
      </c>
      <c r="D183" s="101" t="s">
        <v>48</v>
      </c>
      <c r="E183" s="101" t="s">
        <v>36</v>
      </c>
      <c r="F183" s="101">
        <v>10</v>
      </c>
      <c r="G183" s="101"/>
      <c r="H183" s="101">
        <v>430</v>
      </c>
      <c r="I183" s="100">
        <v>21</v>
      </c>
      <c r="J183" s="102">
        <v>9</v>
      </c>
      <c r="K183" s="103">
        <v>0</v>
      </c>
      <c r="L183" s="104"/>
      <c r="M183" s="103">
        <v>1</v>
      </c>
      <c r="N183" s="102">
        <v>10</v>
      </c>
      <c r="O183" s="100">
        <v>62</v>
      </c>
      <c r="P183" s="101" t="s">
        <v>63</v>
      </c>
      <c r="Q183" s="101" t="s">
        <v>30</v>
      </c>
      <c r="R183" s="101">
        <v>8</v>
      </c>
      <c r="S183" s="101">
        <v>110</v>
      </c>
      <c r="T183" s="101"/>
      <c r="U183" s="100">
        <v>21</v>
      </c>
      <c r="V183" s="99">
        <v>4</v>
      </c>
      <c r="W183" s="98">
        <v>-1</v>
      </c>
    </row>
    <row r="184" spans="1:23" ht="16.5" customHeight="1">
      <c r="A184" s="98">
        <v>0</v>
      </c>
      <c r="B184" s="99">
        <v>5</v>
      </c>
      <c r="C184" s="100">
        <v>22</v>
      </c>
      <c r="D184" s="101" t="s">
        <v>48</v>
      </c>
      <c r="E184" s="101" t="s">
        <v>36</v>
      </c>
      <c r="F184" s="101">
        <v>10</v>
      </c>
      <c r="G184" s="101"/>
      <c r="H184" s="101">
        <v>430</v>
      </c>
      <c r="I184" s="100">
        <v>61</v>
      </c>
      <c r="J184" s="99">
        <v>9</v>
      </c>
      <c r="K184" s="98">
        <v>0</v>
      </c>
      <c r="L184" s="40"/>
      <c r="M184" s="98">
        <v>-5</v>
      </c>
      <c r="N184" s="99">
        <v>1</v>
      </c>
      <c r="O184" s="100">
        <v>22</v>
      </c>
      <c r="P184" s="101" t="s">
        <v>63</v>
      </c>
      <c r="Q184" s="101" t="s">
        <v>30</v>
      </c>
      <c r="R184" s="101">
        <v>7</v>
      </c>
      <c r="S184" s="101"/>
      <c r="T184" s="101">
        <v>100</v>
      </c>
      <c r="U184" s="100">
        <v>61</v>
      </c>
      <c r="V184" s="99">
        <v>13</v>
      </c>
      <c r="W184" s="98">
        <v>5</v>
      </c>
    </row>
    <row r="185" spans="1:23" ht="16.5" customHeight="1">
      <c r="A185" s="98">
        <v>10</v>
      </c>
      <c r="B185" s="99">
        <v>13</v>
      </c>
      <c r="C185" s="100">
        <v>53</v>
      </c>
      <c r="D185" s="101" t="s">
        <v>61</v>
      </c>
      <c r="E185" s="101" t="s">
        <v>35</v>
      </c>
      <c r="F185" s="101">
        <v>9</v>
      </c>
      <c r="G185" s="101">
        <v>50</v>
      </c>
      <c r="H185" s="101"/>
      <c r="I185" s="100">
        <v>32</v>
      </c>
      <c r="J185" s="99">
        <v>1</v>
      </c>
      <c r="K185" s="98">
        <v>-10</v>
      </c>
      <c r="L185" s="40"/>
      <c r="M185" s="98">
        <v>1</v>
      </c>
      <c r="N185" s="99">
        <v>10</v>
      </c>
      <c r="O185" s="100">
        <v>53</v>
      </c>
      <c r="P185" s="101" t="s">
        <v>63</v>
      </c>
      <c r="Q185" s="101" t="s">
        <v>30</v>
      </c>
      <c r="R185" s="101">
        <v>8</v>
      </c>
      <c r="S185" s="101">
        <v>110</v>
      </c>
      <c r="T185" s="101"/>
      <c r="U185" s="100">
        <v>32</v>
      </c>
      <c r="V185" s="99">
        <v>4</v>
      </c>
      <c r="W185" s="98">
        <v>-1</v>
      </c>
    </row>
    <row r="186" spans="1:23" ht="16.5" customHeight="1">
      <c r="A186" s="98">
        <v>-1</v>
      </c>
      <c r="B186" s="99">
        <v>1</v>
      </c>
      <c r="C186" s="100">
        <v>31</v>
      </c>
      <c r="D186" s="101" t="s">
        <v>48</v>
      </c>
      <c r="E186" s="101" t="s">
        <v>36</v>
      </c>
      <c r="F186" s="101">
        <v>11</v>
      </c>
      <c r="G186" s="101"/>
      <c r="H186" s="101">
        <v>460</v>
      </c>
      <c r="I186" s="100">
        <v>51</v>
      </c>
      <c r="J186" s="99">
        <v>13</v>
      </c>
      <c r="K186" s="98">
        <v>1</v>
      </c>
      <c r="L186" s="40"/>
      <c r="M186" s="98">
        <v>0</v>
      </c>
      <c r="N186" s="99">
        <v>6</v>
      </c>
      <c r="O186" s="100">
        <v>31</v>
      </c>
      <c r="P186" s="101" t="s">
        <v>421</v>
      </c>
      <c r="Q186" s="101" t="s">
        <v>30</v>
      </c>
      <c r="R186" s="101">
        <v>7</v>
      </c>
      <c r="S186" s="101">
        <v>90</v>
      </c>
      <c r="T186" s="101"/>
      <c r="U186" s="100">
        <v>51</v>
      </c>
      <c r="V186" s="99">
        <v>8</v>
      </c>
      <c r="W186" s="98">
        <v>0</v>
      </c>
    </row>
    <row r="187" spans="1:23" ht="16.5" customHeight="1">
      <c r="A187" s="98">
        <v>10</v>
      </c>
      <c r="B187" s="99">
        <v>13</v>
      </c>
      <c r="C187" s="100">
        <v>82</v>
      </c>
      <c r="D187" s="101" t="s">
        <v>602</v>
      </c>
      <c r="E187" s="101" t="s">
        <v>36</v>
      </c>
      <c r="F187" s="101">
        <v>11</v>
      </c>
      <c r="G187" s="101">
        <v>50</v>
      </c>
      <c r="H187" s="101"/>
      <c r="I187" s="100">
        <v>42</v>
      </c>
      <c r="J187" s="102">
        <v>1</v>
      </c>
      <c r="K187" s="103">
        <v>-10</v>
      </c>
      <c r="L187" s="104"/>
      <c r="M187" s="103">
        <v>1</v>
      </c>
      <c r="N187" s="102">
        <v>10</v>
      </c>
      <c r="O187" s="100">
        <v>82</v>
      </c>
      <c r="P187" s="101" t="s">
        <v>63</v>
      </c>
      <c r="Q187" s="101" t="s">
        <v>30</v>
      </c>
      <c r="R187" s="101">
        <v>8</v>
      </c>
      <c r="S187" s="101">
        <v>110</v>
      </c>
      <c r="T187" s="101"/>
      <c r="U187" s="100">
        <v>42</v>
      </c>
      <c r="V187" s="99">
        <v>4</v>
      </c>
      <c r="W187" s="98">
        <v>-1</v>
      </c>
    </row>
    <row r="188" spans="1:23" ht="16.5" customHeight="1">
      <c r="A188" s="98">
        <v>-1</v>
      </c>
      <c r="B188" s="99">
        <v>1</v>
      </c>
      <c r="C188" s="100">
        <v>41</v>
      </c>
      <c r="D188" s="101" t="s">
        <v>48</v>
      </c>
      <c r="E188" s="101" t="s">
        <v>36</v>
      </c>
      <c r="F188" s="101">
        <v>11</v>
      </c>
      <c r="G188" s="101"/>
      <c r="H188" s="101">
        <v>460</v>
      </c>
      <c r="I188" s="100">
        <v>81</v>
      </c>
      <c r="J188" s="99">
        <v>13</v>
      </c>
      <c r="K188" s="98">
        <v>1</v>
      </c>
      <c r="L188" s="40"/>
      <c r="M188" s="98">
        <v>-5</v>
      </c>
      <c r="N188" s="99">
        <v>1</v>
      </c>
      <c r="O188" s="100">
        <v>41</v>
      </c>
      <c r="P188" s="101" t="s">
        <v>63</v>
      </c>
      <c r="Q188" s="101" t="s">
        <v>30</v>
      </c>
      <c r="R188" s="101">
        <v>7</v>
      </c>
      <c r="S188" s="101"/>
      <c r="T188" s="101">
        <v>100</v>
      </c>
      <c r="U188" s="100">
        <v>81</v>
      </c>
      <c r="V188" s="99">
        <v>13</v>
      </c>
      <c r="W188" s="98">
        <v>5</v>
      </c>
    </row>
  </sheetData>
  <sheetProtection/>
  <mergeCells count="14">
    <mergeCell ref="I4:K4"/>
    <mergeCell ref="U4:W4"/>
    <mergeCell ref="I31:K31"/>
    <mergeCell ref="U31:W31"/>
    <mergeCell ref="I58:K58"/>
    <mergeCell ref="U58:W58"/>
    <mergeCell ref="I166:K166"/>
    <mergeCell ref="U166:W166"/>
    <mergeCell ref="I85:K85"/>
    <mergeCell ref="U85:W85"/>
    <mergeCell ref="I112:K112"/>
    <mergeCell ref="U112:W112"/>
    <mergeCell ref="I139:K139"/>
    <mergeCell ref="U139:W13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41" customWidth="1"/>
    <col min="2" max="2" width="5.25390625" style="41" customWidth="1"/>
    <col min="3" max="3" width="4.375" style="105" customWidth="1"/>
    <col min="4" max="4" width="6.375" style="41" customWidth="1"/>
    <col min="5" max="5" width="3.25390625" style="41" customWidth="1"/>
    <col min="6" max="6" width="3.75390625" style="41" customWidth="1"/>
    <col min="7" max="7" width="6.875" style="41" customWidth="1"/>
    <col min="8" max="8" width="6.25390625" style="41" customWidth="1"/>
    <col min="9" max="9" width="4.625" style="105" customWidth="1"/>
    <col min="10" max="10" width="5.125" style="41" customWidth="1"/>
    <col min="11" max="11" width="6.00390625" style="41" customWidth="1"/>
    <col min="12" max="12" width="0.74609375" style="89" customWidth="1"/>
    <col min="13" max="13" width="6.00390625" style="41" customWidth="1"/>
    <col min="14" max="14" width="5.25390625" style="41" customWidth="1"/>
    <col min="15" max="15" width="4.625" style="105" customWidth="1"/>
    <col min="16" max="16" width="5.75390625" style="41" customWidth="1"/>
    <col min="17" max="17" width="3.25390625" style="41" customWidth="1"/>
    <col min="18" max="18" width="3.75390625" style="41" customWidth="1"/>
    <col min="19" max="19" width="7.375" style="41" customWidth="1"/>
    <col min="20" max="20" width="5.75390625" style="41" customWidth="1"/>
    <col min="21" max="21" width="4.25390625" style="105" customWidth="1"/>
    <col min="22" max="22" width="5.25390625" style="41" customWidth="1"/>
    <col min="23" max="23" width="6.00390625" style="41" customWidth="1"/>
    <col min="24" max="16384" width="5.00390625" style="41" customWidth="1"/>
  </cols>
  <sheetData>
    <row r="1" spans="1:23" ht="15">
      <c r="A1" s="32"/>
      <c r="B1" s="33" t="s">
        <v>10</v>
      </c>
      <c r="C1" s="34"/>
      <c r="D1" s="33"/>
      <c r="E1" s="35">
        <v>29</v>
      </c>
      <c r="F1" s="36"/>
      <c r="G1" s="37" t="s">
        <v>12</v>
      </c>
      <c r="H1" s="37"/>
      <c r="I1" s="38" t="s">
        <v>13</v>
      </c>
      <c r="J1" s="38"/>
      <c r="K1" s="39"/>
      <c r="L1" s="40">
        <v>150</v>
      </c>
      <c r="M1" s="32"/>
      <c r="N1" s="33" t="s">
        <v>10</v>
      </c>
      <c r="O1" s="34"/>
      <c r="P1" s="33"/>
      <c r="Q1" s="35">
        <v>30</v>
      </c>
      <c r="R1" s="36"/>
      <c r="S1" s="37" t="s">
        <v>12</v>
      </c>
      <c r="T1" s="37"/>
      <c r="U1" s="38" t="s">
        <v>15</v>
      </c>
      <c r="V1" s="38"/>
      <c r="W1" s="39"/>
    </row>
    <row r="2" spans="1:23" ht="12.75">
      <c r="A2" s="42"/>
      <c r="B2" s="42"/>
      <c r="C2" s="43"/>
      <c r="D2" s="44"/>
      <c r="E2" s="44"/>
      <c r="F2" s="44"/>
      <c r="G2" s="45" t="s">
        <v>16</v>
      </c>
      <c r="H2" s="45"/>
      <c r="I2" s="38" t="s">
        <v>55</v>
      </c>
      <c r="J2" s="38"/>
      <c r="K2" s="39"/>
      <c r="L2" s="40">
        <v>150</v>
      </c>
      <c r="M2" s="42"/>
      <c r="N2" s="42"/>
      <c r="O2" s="43"/>
      <c r="P2" s="44"/>
      <c r="Q2" s="44"/>
      <c r="R2" s="44"/>
      <c r="S2" s="45" t="s">
        <v>16</v>
      </c>
      <c r="T2" s="45"/>
      <c r="U2" s="38" t="s">
        <v>17</v>
      </c>
      <c r="V2" s="38"/>
      <c r="W2" s="39"/>
    </row>
    <row r="3" spans="1:23" ht="4.5" customHeight="1">
      <c r="A3" s="46"/>
      <c r="B3" s="47"/>
      <c r="C3" s="48"/>
      <c r="D3" s="49"/>
      <c r="E3" s="50"/>
      <c r="F3" s="51"/>
      <c r="G3" s="52"/>
      <c r="H3" s="52"/>
      <c r="I3" s="48"/>
      <c r="J3" s="47"/>
      <c r="K3" s="53"/>
      <c r="L3" s="40"/>
      <c r="M3" s="46"/>
      <c r="N3" s="47"/>
      <c r="O3" s="48"/>
      <c r="P3" s="49"/>
      <c r="Q3" s="50"/>
      <c r="R3" s="51"/>
      <c r="S3" s="52"/>
      <c r="T3" s="52"/>
      <c r="U3" s="48"/>
      <c r="V3" s="47"/>
      <c r="W3" s="53"/>
    </row>
    <row r="4" spans="1:23" s="65" customFormat="1" ht="12.75" customHeight="1">
      <c r="A4" s="54" t="s">
        <v>603</v>
      </c>
      <c r="B4" s="55"/>
      <c r="C4" s="56"/>
      <c r="D4" s="57"/>
      <c r="E4" s="58" t="s">
        <v>19</v>
      </c>
      <c r="F4" s="59" t="s">
        <v>547</v>
      </c>
      <c r="G4" s="60"/>
      <c r="H4" s="61"/>
      <c r="I4" s="135">
        <v>0</v>
      </c>
      <c r="J4" s="135"/>
      <c r="K4" s="136"/>
      <c r="L4" s="62"/>
      <c r="M4" s="63" t="s">
        <v>603</v>
      </c>
      <c r="N4" s="55"/>
      <c r="O4" s="56"/>
      <c r="P4" s="57"/>
      <c r="Q4" s="58" t="s">
        <v>19</v>
      </c>
      <c r="R4" s="64" t="s">
        <v>604</v>
      </c>
      <c r="S4" s="60"/>
      <c r="T4" s="61"/>
      <c r="U4" s="135">
        <v>0</v>
      </c>
      <c r="V4" s="135"/>
      <c r="W4" s="136"/>
    </row>
    <row r="5" spans="1:23" s="65" customFormat="1" ht="12.75" customHeight="1">
      <c r="A5" s="66"/>
      <c r="B5" s="55"/>
      <c r="C5" s="56"/>
      <c r="D5" s="57"/>
      <c r="E5" s="67" t="s">
        <v>21</v>
      </c>
      <c r="F5" s="59" t="s">
        <v>410</v>
      </c>
      <c r="G5" s="68"/>
      <c r="H5" s="69"/>
      <c r="I5" s="73"/>
      <c r="J5" s="130">
        <v>6.1</v>
      </c>
      <c r="K5" s="131"/>
      <c r="L5" s="62"/>
      <c r="M5" s="66"/>
      <c r="N5" s="55"/>
      <c r="O5" s="56"/>
      <c r="P5" s="57"/>
      <c r="Q5" s="67" t="s">
        <v>21</v>
      </c>
      <c r="R5" s="64" t="s">
        <v>515</v>
      </c>
      <c r="S5" s="68"/>
      <c r="T5" s="69"/>
      <c r="U5" s="73"/>
      <c r="V5" s="130">
        <v>14.1</v>
      </c>
      <c r="W5" s="131"/>
    </row>
    <row r="6" spans="1:23" s="65" customFormat="1" ht="12.75" customHeight="1">
      <c r="A6" s="66"/>
      <c r="B6" s="55"/>
      <c r="C6" s="56"/>
      <c r="D6" s="57"/>
      <c r="E6" s="67" t="s">
        <v>23</v>
      </c>
      <c r="F6" s="59" t="s">
        <v>605</v>
      </c>
      <c r="G6" s="60"/>
      <c r="H6" s="69"/>
      <c r="I6" s="132">
        <v>16.1</v>
      </c>
      <c r="J6" s="130" t="s">
        <v>140</v>
      </c>
      <c r="K6" s="133">
        <v>6.1</v>
      </c>
      <c r="L6" s="62"/>
      <c r="M6" s="66"/>
      <c r="N6" s="55"/>
      <c r="O6" s="56"/>
      <c r="P6" s="57"/>
      <c r="Q6" s="67" t="s">
        <v>23</v>
      </c>
      <c r="R6" s="64" t="s">
        <v>606</v>
      </c>
      <c r="S6" s="60"/>
      <c r="T6" s="69"/>
      <c r="U6" s="132">
        <v>7.1</v>
      </c>
      <c r="V6" s="130" t="s">
        <v>140</v>
      </c>
      <c r="W6" s="133">
        <v>5.1</v>
      </c>
    </row>
    <row r="7" spans="1:23" s="65" customFormat="1" ht="12.75" customHeight="1">
      <c r="A7" s="66"/>
      <c r="B7" s="55"/>
      <c r="C7" s="56"/>
      <c r="D7" s="57"/>
      <c r="E7" s="58" t="s">
        <v>24</v>
      </c>
      <c r="F7" s="59" t="s">
        <v>607</v>
      </c>
      <c r="G7" s="60"/>
      <c r="H7" s="69"/>
      <c r="I7" s="73"/>
      <c r="J7" s="130">
        <v>12.1</v>
      </c>
      <c r="K7" s="131"/>
      <c r="L7" s="62"/>
      <c r="M7" s="66"/>
      <c r="N7" s="55"/>
      <c r="O7" s="56"/>
      <c r="P7" s="57"/>
      <c r="Q7" s="58" t="s">
        <v>24</v>
      </c>
      <c r="R7" s="64" t="s">
        <v>608</v>
      </c>
      <c r="S7" s="60"/>
      <c r="T7" s="69"/>
      <c r="U7" s="73"/>
      <c r="V7" s="130">
        <v>14.1</v>
      </c>
      <c r="W7" s="131"/>
    </row>
    <row r="8" spans="1:23" s="65" customFormat="1" ht="12.75" customHeight="1">
      <c r="A8" s="71" t="s">
        <v>19</v>
      </c>
      <c r="B8" s="59" t="s">
        <v>609</v>
      </c>
      <c r="C8" s="56"/>
      <c r="D8" s="57"/>
      <c r="E8" s="72"/>
      <c r="F8" s="60"/>
      <c r="G8" s="58" t="s">
        <v>19</v>
      </c>
      <c r="H8" s="59" t="s">
        <v>112</v>
      </c>
      <c r="I8" s="60"/>
      <c r="J8" s="73"/>
      <c r="K8" s="70"/>
      <c r="L8" s="62"/>
      <c r="M8" s="71" t="s">
        <v>19</v>
      </c>
      <c r="N8" s="64" t="s">
        <v>610</v>
      </c>
      <c r="O8" s="56"/>
      <c r="P8" s="57"/>
      <c r="Q8" s="72"/>
      <c r="R8" s="60"/>
      <c r="S8" s="58" t="s">
        <v>19</v>
      </c>
      <c r="T8" s="59" t="s">
        <v>611</v>
      </c>
      <c r="U8" s="60"/>
      <c r="V8" s="73"/>
      <c r="W8" s="70"/>
    </row>
    <row r="9" spans="1:23" s="65" customFormat="1" ht="12.75" customHeight="1">
      <c r="A9" s="74" t="s">
        <v>21</v>
      </c>
      <c r="B9" s="59" t="s">
        <v>612</v>
      </c>
      <c r="C9" s="75"/>
      <c r="D9" s="57"/>
      <c r="E9" s="72"/>
      <c r="F9" s="69"/>
      <c r="G9" s="67" t="s">
        <v>21</v>
      </c>
      <c r="H9" s="59" t="s">
        <v>613</v>
      </c>
      <c r="I9" s="60"/>
      <c r="J9" s="73"/>
      <c r="K9" s="70"/>
      <c r="L9" s="62"/>
      <c r="M9" s="74" t="s">
        <v>21</v>
      </c>
      <c r="N9" s="64" t="s">
        <v>614</v>
      </c>
      <c r="O9" s="75"/>
      <c r="P9" s="57"/>
      <c r="Q9" s="72"/>
      <c r="R9" s="69"/>
      <c r="S9" s="67" t="s">
        <v>21</v>
      </c>
      <c r="T9" s="59" t="s">
        <v>87</v>
      </c>
      <c r="U9" s="60"/>
      <c r="V9" s="73"/>
      <c r="W9" s="70"/>
    </row>
    <row r="10" spans="1:23" s="65" customFormat="1" ht="12.75" customHeight="1">
      <c r="A10" s="74" t="s">
        <v>23</v>
      </c>
      <c r="B10" s="59" t="s">
        <v>615</v>
      </c>
      <c r="C10" s="56"/>
      <c r="D10" s="57"/>
      <c r="E10" s="72"/>
      <c r="F10" s="69"/>
      <c r="G10" s="67" t="s">
        <v>23</v>
      </c>
      <c r="H10" s="59" t="s">
        <v>616</v>
      </c>
      <c r="I10" s="60"/>
      <c r="J10" s="60"/>
      <c r="K10" s="70"/>
      <c r="L10" s="62"/>
      <c r="M10" s="74" t="s">
        <v>23</v>
      </c>
      <c r="N10" s="64" t="s">
        <v>95</v>
      </c>
      <c r="O10" s="56"/>
      <c r="P10" s="57"/>
      <c r="Q10" s="72"/>
      <c r="R10" s="69"/>
      <c r="S10" s="67" t="s">
        <v>23</v>
      </c>
      <c r="T10" s="59" t="s">
        <v>617</v>
      </c>
      <c r="U10" s="60"/>
      <c r="V10" s="60"/>
      <c r="W10" s="70"/>
    </row>
    <row r="11" spans="1:23" s="65" customFormat="1" ht="12.75" customHeight="1">
      <c r="A11" s="71" t="s">
        <v>24</v>
      </c>
      <c r="B11" s="59" t="s">
        <v>144</v>
      </c>
      <c r="C11" s="75"/>
      <c r="D11" s="57"/>
      <c r="E11" s="72"/>
      <c r="F11" s="60"/>
      <c r="G11" s="58" t="s">
        <v>24</v>
      </c>
      <c r="H11" s="59" t="s">
        <v>618</v>
      </c>
      <c r="I11" s="59" t="s">
        <v>27</v>
      </c>
      <c r="J11" s="73"/>
      <c r="K11" s="70"/>
      <c r="L11" s="62"/>
      <c r="M11" s="71" t="s">
        <v>24</v>
      </c>
      <c r="N11" s="64" t="s">
        <v>196</v>
      </c>
      <c r="O11" s="75"/>
      <c r="P11" s="57"/>
      <c r="Q11" s="72"/>
      <c r="R11" s="60"/>
      <c r="S11" s="58" t="s">
        <v>24</v>
      </c>
      <c r="T11" s="59" t="s">
        <v>619</v>
      </c>
      <c r="U11" s="59" t="s">
        <v>29</v>
      </c>
      <c r="V11" s="73"/>
      <c r="W11" s="70"/>
    </row>
    <row r="12" spans="1:23" s="65" customFormat="1" ht="12.75" customHeight="1">
      <c r="A12" s="76"/>
      <c r="B12" s="75"/>
      <c r="C12" s="75"/>
      <c r="D12" s="57"/>
      <c r="E12" s="58" t="s">
        <v>19</v>
      </c>
      <c r="F12" s="59" t="s">
        <v>620</v>
      </c>
      <c r="G12" s="60"/>
      <c r="H12" s="77" t="s">
        <v>30</v>
      </c>
      <c r="I12" s="59" t="s">
        <v>621</v>
      </c>
      <c r="J12" s="73"/>
      <c r="K12" s="70"/>
      <c r="L12" s="62"/>
      <c r="M12" s="76"/>
      <c r="N12" s="75"/>
      <c r="O12" s="75"/>
      <c r="P12" s="57"/>
      <c r="Q12" s="58" t="s">
        <v>19</v>
      </c>
      <c r="R12" s="64" t="s">
        <v>196</v>
      </c>
      <c r="S12" s="60"/>
      <c r="T12" s="77" t="s">
        <v>30</v>
      </c>
      <c r="U12" s="59" t="s">
        <v>622</v>
      </c>
      <c r="V12" s="73"/>
      <c r="W12" s="70"/>
    </row>
    <row r="13" spans="1:23" s="65" customFormat="1" ht="12.75" customHeight="1">
      <c r="A13" s="66"/>
      <c r="B13" s="59" t="s">
        <v>32</v>
      </c>
      <c r="C13" s="56"/>
      <c r="D13" s="57"/>
      <c r="E13" s="67" t="s">
        <v>21</v>
      </c>
      <c r="F13" s="59" t="s">
        <v>623</v>
      </c>
      <c r="G13" s="60"/>
      <c r="H13" s="77" t="s">
        <v>33</v>
      </c>
      <c r="I13" s="59" t="s">
        <v>624</v>
      </c>
      <c r="J13" s="55"/>
      <c r="K13" s="70"/>
      <c r="L13" s="62"/>
      <c r="M13" s="66"/>
      <c r="N13" s="64" t="s">
        <v>32</v>
      </c>
      <c r="O13" s="56"/>
      <c r="P13" s="57"/>
      <c r="Q13" s="67" t="s">
        <v>21</v>
      </c>
      <c r="R13" s="64" t="s">
        <v>157</v>
      </c>
      <c r="S13" s="60"/>
      <c r="T13" s="77" t="s">
        <v>33</v>
      </c>
      <c r="U13" s="59" t="s">
        <v>622</v>
      </c>
      <c r="V13" s="55"/>
      <c r="W13" s="70"/>
    </row>
    <row r="14" spans="1:23" s="65" customFormat="1" ht="12.75" customHeight="1">
      <c r="A14" s="66"/>
      <c r="B14" s="59" t="s">
        <v>625</v>
      </c>
      <c r="C14" s="56"/>
      <c r="D14" s="57"/>
      <c r="E14" s="67" t="s">
        <v>23</v>
      </c>
      <c r="F14" s="59" t="s">
        <v>626</v>
      </c>
      <c r="G14" s="73"/>
      <c r="H14" s="77" t="s">
        <v>35</v>
      </c>
      <c r="I14" s="59" t="s">
        <v>627</v>
      </c>
      <c r="J14" s="55"/>
      <c r="K14" s="70"/>
      <c r="L14" s="62"/>
      <c r="M14" s="66"/>
      <c r="N14" s="64" t="s">
        <v>628</v>
      </c>
      <c r="O14" s="56"/>
      <c r="P14" s="57"/>
      <c r="Q14" s="67" t="s">
        <v>23</v>
      </c>
      <c r="R14" s="64" t="s">
        <v>629</v>
      </c>
      <c r="S14" s="73"/>
      <c r="T14" s="77" t="s">
        <v>35</v>
      </c>
      <c r="U14" s="59" t="s">
        <v>630</v>
      </c>
      <c r="V14" s="55"/>
      <c r="W14" s="70"/>
    </row>
    <row r="15" spans="1:23" s="65" customFormat="1" ht="12.75" customHeight="1">
      <c r="A15" s="78"/>
      <c r="B15" s="72"/>
      <c r="C15" s="72"/>
      <c r="D15" s="57"/>
      <c r="E15" s="58" t="s">
        <v>24</v>
      </c>
      <c r="F15" s="59" t="s">
        <v>95</v>
      </c>
      <c r="G15" s="72"/>
      <c r="H15" s="77" t="s">
        <v>36</v>
      </c>
      <c r="I15" s="59" t="s">
        <v>631</v>
      </c>
      <c r="J15" s="72"/>
      <c r="K15" s="79"/>
      <c r="L15" s="80"/>
      <c r="M15" s="78"/>
      <c r="N15" s="72"/>
      <c r="O15" s="72"/>
      <c r="P15" s="57"/>
      <c r="Q15" s="58" t="s">
        <v>24</v>
      </c>
      <c r="R15" s="64" t="s">
        <v>632</v>
      </c>
      <c r="S15" s="72"/>
      <c r="T15" s="77" t="s">
        <v>36</v>
      </c>
      <c r="U15" s="59" t="s">
        <v>630</v>
      </c>
      <c r="V15" s="72"/>
      <c r="W15" s="79"/>
    </row>
    <row r="16" spans="1:23" ht="4.5" customHeight="1">
      <c r="A16" s="81"/>
      <c r="B16" s="82"/>
      <c r="C16" s="83"/>
      <c r="D16" s="84"/>
      <c r="E16" s="85"/>
      <c r="F16" s="86"/>
      <c r="G16" s="87"/>
      <c r="H16" s="87"/>
      <c r="I16" s="83"/>
      <c r="J16" s="82"/>
      <c r="K16" s="88"/>
      <c r="M16" s="81"/>
      <c r="N16" s="82"/>
      <c r="O16" s="83"/>
      <c r="P16" s="84"/>
      <c r="Q16" s="85"/>
      <c r="R16" s="86"/>
      <c r="S16" s="87"/>
      <c r="T16" s="87"/>
      <c r="U16" s="83"/>
      <c r="V16" s="82"/>
      <c r="W16" s="88"/>
    </row>
    <row r="17" spans="1:23" ht="12.75" customHeight="1">
      <c r="A17" s="90"/>
      <c r="B17" s="90" t="s">
        <v>37</v>
      </c>
      <c r="C17" s="91"/>
      <c r="D17" s="92" t="s">
        <v>38</v>
      </c>
      <c r="E17" s="92" t="s">
        <v>39</v>
      </c>
      <c r="F17" s="92" t="s">
        <v>40</v>
      </c>
      <c r="G17" s="93" t="s">
        <v>41</v>
      </c>
      <c r="H17" s="93"/>
      <c r="I17" s="91" t="s">
        <v>42</v>
      </c>
      <c r="J17" s="92" t="s">
        <v>37</v>
      </c>
      <c r="K17" s="90" t="s">
        <v>43</v>
      </c>
      <c r="L17" s="40">
        <v>150</v>
      </c>
      <c r="M17" s="90"/>
      <c r="N17" s="90" t="s">
        <v>37</v>
      </c>
      <c r="O17" s="91"/>
      <c r="P17" s="92" t="s">
        <v>38</v>
      </c>
      <c r="Q17" s="92" t="s">
        <v>39</v>
      </c>
      <c r="R17" s="92" t="s">
        <v>40</v>
      </c>
      <c r="S17" s="93" t="s">
        <v>41</v>
      </c>
      <c r="T17" s="93"/>
      <c r="U17" s="91" t="s">
        <v>42</v>
      </c>
      <c r="V17" s="92" t="s">
        <v>37</v>
      </c>
      <c r="W17" s="90" t="s">
        <v>43</v>
      </c>
    </row>
    <row r="18" spans="1:23" ht="12.75">
      <c r="A18" s="94" t="s">
        <v>43</v>
      </c>
      <c r="B18" s="94" t="s">
        <v>44</v>
      </c>
      <c r="C18" s="95" t="s">
        <v>45</v>
      </c>
      <c r="D18" s="96" t="s">
        <v>46</v>
      </c>
      <c r="E18" s="96" t="s">
        <v>47</v>
      </c>
      <c r="F18" s="96"/>
      <c r="G18" s="97" t="s">
        <v>45</v>
      </c>
      <c r="H18" s="97" t="s">
        <v>42</v>
      </c>
      <c r="I18" s="95"/>
      <c r="J18" s="94" t="s">
        <v>44</v>
      </c>
      <c r="K18" s="94"/>
      <c r="L18" s="40">
        <v>150</v>
      </c>
      <c r="M18" s="94" t="s">
        <v>43</v>
      </c>
      <c r="N18" s="94" t="s">
        <v>44</v>
      </c>
      <c r="O18" s="95" t="s">
        <v>45</v>
      </c>
      <c r="P18" s="96" t="s">
        <v>46</v>
      </c>
      <c r="Q18" s="96" t="s">
        <v>47</v>
      </c>
      <c r="R18" s="96"/>
      <c r="S18" s="97" t="s">
        <v>45</v>
      </c>
      <c r="T18" s="97" t="s">
        <v>42</v>
      </c>
      <c r="U18" s="95"/>
      <c r="V18" s="94" t="s">
        <v>44</v>
      </c>
      <c r="W18" s="94"/>
    </row>
    <row r="19" spans="1:23" ht="16.5" customHeight="1">
      <c r="A19" s="98">
        <v>-3</v>
      </c>
      <c r="B19" s="99">
        <v>4</v>
      </c>
      <c r="C19" s="100">
        <v>11</v>
      </c>
      <c r="D19" s="101" t="s">
        <v>69</v>
      </c>
      <c r="E19" s="101" t="s">
        <v>35</v>
      </c>
      <c r="F19" s="101">
        <v>9</v>
      </c>
      <c r="G19" s="101"/>
      <c r="H19" s="101">
        <v>140</v>
      </c>
      <c r="I19" s="100">
        <v>61</v>
      </c>
      <c r="J19" s="99">
        <v>10</v>
      </c>
      <c r="K19" s="98">
        <v>3</v>
      </c>
      <c r="L19" s="40"/>
      <c r="M19" s="98">
        <v>0</v>
      </c>
      <c r="N19" s="99">
        <v>8</v>
      </c>
      <c r="O19" s="100">
        <v>11</v>
      </c>
      <c r="P19" s="101" t="s">
        <v>62</v>
      </c>
      <c r="Q19" s="101" t="s">
        <v>35</v>
      </c>
      <c r="R19" s="101">
        <v>9</v>
      </c>
      <c r="S19" s="101">
        <v>100</v>
      </c>
      <c r="T19" s="101"/>
      <c r="U19" s="100">
        <v>61</v>
      </c>
      <c r="V19" s="99">
        <v>6</v>
      </c>
      <c r="W19" s="98">
        <v>0</v>
      </c>
    </row>
    <row r="20" spans="1:23" ht="16.5" customHeight="1">
      <c r="A20" s="98">
        <v>3</v>
      </c>
      <c r="B20" s="99">
        <v>10</v>
      </c>
      <c r="C20" s="100">
        <v>62</v>
      </c>
      <c r="D20" s="101" t="s">
        <v>291</v>
      </c>
      <c r="E20" s="101" t="s">
        <v>33</v>
      </c>
      <c r="F20" s="101">
        <v>8</v>
      </c>
      <c r="G20" s="101">
        <v>90</v>
      </c>
      <c r="H20" s="101"/>
      <c r="I20" s="100">
        <v>12</v>
      </c>
      <c r="J20" s="99">
        <v>4</v>
      </c>
      <c r="K20" s="98">
        <v>-3</v>
      </c>
      <c r="L20" s="40"/>
      <c r="M20" s="98">
        <v>-4</v>
      </c>
      <c r="N20" s="99">
        <v>3</v>
      </c>
      <c r="O20" s="100">
        <v>62</v>
      </c>
      <c r="P20" s="101" t="s">
        <v>167</v>
      </c>
      <c r="Q20" s="101" t="s">
        <v>30</v>
      </c>
      <c r="R20" s="101">
        <v>10</v>
      </c>
      <c r="S20" s="101"/>
      <c r="T20" s="101">
        <v>50</v>
      </c>
      <c r="U20" s="100">
        <v>12</v>
      </c>
      <c r="V20" s="99">
        <v>11</v>
      </c>
      <c r="W20" s="98">
        <v>4</v>
      </c>
    </row>
    <row r="21" spans="1:23" ht="16.5" customHeight="1">
      <c r="A21" s="98">
        <v>-2</v>
      </c>
      <c r="B21" s="99">
        <v>6</v>
      </c>
      <c r="C21" s="100">
        <v>21</v>
      </c>
      <c r="D21" s="101" t="s">
        <v>421</v>
      </c>
      <c r="E21" s="101" t="s">
        <v>36</v>
      </c>
      <c r="F21" s="101">
        <v>7</v>
      </c>
      <c r="G21" s="101"/>
      <c r="H21" s="101">
        <v>90</v>
      </c>
      <c r="I21" s="100">
        <v>54</v>
      </c>
      <c r="J21" s="102">
        <v>8</v>
      </c>
      <c r="K21" s="103">
        <v>2</v>
      </c>
      <c r="L21" s="104"/>
      <c r="M21" s="103">
        <v>7</v>
      </c>
      <c r="N21" s="102">
        <v>10</v>
      </c>
      <c r="O21" s="100">
        <v>21</v>
      </c>
      <c r="P21" s="101" t="s">
        <v>167</v>
      </c>
      <c r="Q21" s="101" t="s">
        <v>33</v>
      </c>
      <c r="R21" s="101">
        <v>11</v>
      </c>
      <c r="S21" s="101">
        <v>400</v>
      </c>
      <c r="T21" s="101"/>
      <c r="U21" s="100">
        <v>54</v>
      </c>
      <c r="V21" s="99">
        <v>4</v>
      </c>
      <c r="W21" s="98">
        <v>-7</v>
      </c>
    </row>
    <row r="22" spans="1:23" ht="16.5" customHeight="1">
      <c r="A22" s="98">
        <v>6</v>
      </c>
      <c r="B22" s="99">
        <v>14</v>
      </c>
      <c r="C22" s="100">
        <v>52</v>
      </c>
      <c r="D22" s="101" t="s">
        <v>421</v>
      </c>
      <c r="E22" s="101" t="s">
        <v>36</v>
      </c>
      <c r="F22" s="101">
        <v>5</v>
      </c>
      <c r="G22" s="101">
        <v>200</v>
      </c>
      <c r="H22" s="101"/>
      <c r="I22" s="100">
        <v>22</v>
      </c>
      <c r="J22" s="99">
        <v>0</v>
      </c>
      <c r="K22" s="98">
        <v>-6</v>
      </c>
      <c r="L22" s="40"/>
      <c r="M22" s="98">
        <v>8</v>
      </c>
      <c r="N22" s="99">
        <v>12</v>
      </c>
      <c r="O22" s="100">
        <v>52</v>
      </c>
      <c r="P22" s="101" t="s">
        <v>48</v>
      </c>
      <c r="Q22" s="101" t="s">
        <v>33</v>
      </c>
      <c r="R22" s="101">
        <v>10</v>
      </c>
      <c r="S22" s="101">
        <v>430</v>
      </c>
      <c r="T22" s="101"/>
      <c r="U22" s="100">
        <v>22</v>
      </c>
      <c r="V22" s="99">
        <v>2</v>
      </c>
      <c r="W22" s="98">
        <v>-8</v>
      </c>
    </row>
    <row r="23" spans="1:23" ht="16.5" customHeight="1">
      <c r="A23" s="98">
        <v>-5</v>
      </c>
      <c r="B23" s="99">
        <v>1</v>
      </c>
      <c r="C23" s="100">
        <v>32</v>
      </c>
      <c r="D23" s="101" t="s">
        <v>421</v>
      </c>
      <c r="E23" s="101" t="s">
        <v>30</v>
      </c>
      <c r="F23" s="101">
        <v>5</v>
      </c>
      <c r="G23" s="101"/>
      <c r="H23" s="101">
        <v>200</v>
      </c>
      <c r="I23" s="100">
        <v>42</v>
      </c>
      <c r="J23" s="99">
        <v>13</v>
      </c>
      <c r="K23" s="98">
        <v>5</v>
      </c>
      <c r="L23" s="40"/>
      <c r="M23" s="98">
        <v>-4</v>
      </c>
      <c r="N23" s="99">
        <v>3</v>
      </c>
      <c r="O23" s="100">
        <v>32</v>
      </c>
      <c r="P23" s="101" t="s">
        <v>48</v>
      </c>
      <c r="Q23" s="101" t="s">
        <v>30</v>
      </c>
      <c r="R23" s="101">
        <v>8</v>
      </c>
      <c r="S23" s="101"/>
      <c r="T23" s="101">
        <v>50</v>
      </c>
      <c r="U23" s="100">
        <v>42</v>
      </c>
      <c r="V23" s="99">
        <v>11</v>
      </c>
      <c r="W23" s="98">
        <v>4</v>
      </c>
    </row>
    <row r="24" spans="1:23" ht="16.5" customHeight="1">
      <c r="A24" s="98">
        <v>3</v>
      </c>
      <c r="B24" s="99">
        <v>12</v>
      </c>
      <c r="C24" s="100">
        <v>41</v>
      </c>
      <c r="D24" s="101" t="s">
        <v>452</v>
      </c>
      <c r="E24" s="101" t="s">
        <v>35</v>
      </c>
      <c r="F24" s="101">
        <v>7</v>
      </c>
      <c r="G24" s="101">
        <v>100</v>
      </c>
      <c r="H24" s="101"/>
      <c r="I24" s="100">
        <v>31</v>
      </c>
      <c r="J24" s="99">
        <v>2</v>
      </c>
      <c r="K24" s="98">
        <v>-3</v>
      </c>
      <c r="L24" s="40"/>
      <c r="M24" s="98">
        <v>-4</v>
      </c>
      <c r="N24" s="99">
        <v>3</v>
      </c>
      <c r="O24" s="100">
        <v>41</v>
      </c>
      <c r="P24" s="101" t="s">
        <v>167</v>
      </c>
      <c r="Q24" s="101" t="s">
        <v>30</v>
      </c>
      <c r="R24" s="101">
        <v>10</v>
      </c>
      <c r="S24" s="101"/>
      <c r="T24" s="101">
        <v>50</v>
      </c>
      <c r="U24" s="100">
        <v>31</v>
      </c>
      <c r="V24" s="99">
        <v>11</v>
      </c>
      <c r="W24" s="98">
        <v>4</v>
      </c>
    </row>
    <row r="25" spans="1:23" ht="16.5" customHeight="1">
      <c r="A25" s="98">
        <v>-5</v>
      </c>
      <c r="B25" s="99">
        <v>1</v>
      </c>
      <c r="C25" s="100">
        <v>72</v>
      </c>
      <c r="D25" s="101" t="s">
        <v>63</v>
      </c>
      <c r="E25" s="101" t="s">
        <v>33</v>
      </c>
      <c r="F25" s="101">
        <v>6</v>
      </c>
      <c r="G25" s="101"/>
      <c r="H25" s="101">
        <v>200</v>
      </c>
      <c r="I25" s="100">
        <v>82</v>
      </c>
      <c r="J25" s="102">
        <v>13</v>
      </c>
      <c r="K25" s="103">
        <v>5</v>
      </c>
      <c r="L25" s="104"/>
      <c r="M25" s="103">
        <v>-4</v>
      </c>
      <c r="N25" s="102">
        <v>3</v>
      </c>
      <c r="O25" s="100">
        <v>72</v>
      </c>
      <c r="P25" s="101" t="s">
        <v>48</v>
      </c>
      <c r="Q25" s="101" t="s">
        <v>30</v>
      </c>
      <c r="R25" s="101">
        <v>8</v>
      </c>
      <c r="S25" s="101"/>
      <c r="T25" s="101">
        <v>50</v>
      </c>
      <c r="U25" s="100">
        <v>82</v>
      </c>
      <c r="V25" s="99">
        <v>11</v>
      </c>
      <c r="W25" s="98">
        <v>4</v>
      </c>
    </row>
    <row r="26" spans="1:23" ht="16.5" customHeight="1">
      <c r="A26" s="98">
        <v>3</v>
      </c>
      <c r="B26" s="99">
        <v>8</v>
      </c>
      <c r="C26" s="100">
        <v>81</v>
      </c>
      <c r="D26" s="101" t="s">
        <v>420</v>
      </c>
      <c r="E26" s="101" t="s">
        <v>33</v>
      </c>
      <c r="F26" s="101">
        <v>7</v>
      </c>
      <c r="G26" s="101">
        <v>80</v>
      </c>
      <c r="H26" s="101"/>
      <c r="I26" s="100">
        <v>71</v>
      </c>
      <c r="J26" s="99">
        <v>6</v>
      </c>
      <c r="K26" s="98">
        <v>-3</v>
      </c>
      <c r="L26" s="40"/>
      <c r="M26" s="98">
        <v>8</v>
      </c>
      <c r="N26" s="99">
        <v>14</v>
      </c>
      <c r="O26" s="100">
        <v>81</v>
      </c>
      <c r="P26" s="101" t="s">
        <v>48</v>
      </c>
      <c r="Q26" s="101" t="s">
        <v>30</v>
      </c>
      <c r="R26" s="101">
        <v>11</v>
      </c>
      <c r="S26" s="101">
        <v>460</v>
      </c>
      <c r="T26" s="101"/>
      <c r="U26" s="100">
        <v>71</v>
      </c>
      <c r="V26" s="99">
        <v>0</v>
      </c>
      <c r="W26" s="98">
        <v>-8</v>
      </c>
    </row>
    <row r="27" spans="1:23" s="65" customFormat="1" ht="30" customHeight="1">
      <c r="A27" s="41"/>
      <c r="B27" s="41"/>
      <c r="C27" s="105"/>
      <c r="D27" s="41"/>
      <c r="E27" s="41"/>
      <c r="F27" s="41"/>
      <c r="G27" s="41"/>
      <c r="H27" s="41"/>
      <c r="I27" s="105"/>
      <c r="J27" s="41"/>
      <c r="K27" s="39"/>
      <c r="L27" s="89"/>
      <c r="M27" s="41"/>
      <c r="N27" s="41"/>
      <c r="O27" s="105"/>
      <c r="P27" s="41"/>
      <c r="Q27" s="41"/>
      <c r="R27" s="41"/>
      <c r="S27" s="41"/>
      <c r="T27" s="41"/>
      <c r="U27" s="105"/>
      <c r="V27" s="41"/>
      <c r="W27" s="41"/>
    </row>
    <row r="28" spans="1:23" s="65" customFormat="1" ht="15">
      <c r="A28" s="32"/>
      <c r="B28" s="33" t="s">
        <v>10</v>
      </c>
      <c r="C28" s="34"/>
      <c r="D28" s="33"/>
      <c r="E28" s="35">
        <v>31</v>
      </c>
      <c r="F28" s="36"/>
      <c r="G28" s="37" t="s">
        <v>12</v>
      </c>
      <c r="H28" s="37"/>
      <c r="I28" s="38" t="s">
        <v>51</v>
      </c>
      <c r="J28" s="38"/>
      <c r="K28" s="39"/>
      <c r="L28" s="40">
        <v>150</v>
      </c>
      <c r="M28" s="32"/>
      <c r="N28" s="33" t="s">
        <v>10</v>
      </c>
      <c r="O28" s="34"/>
      <c r="P28" s="33"/>
      <c r="Q28" s="35">
        <v>32</v>
      </c>
      <c r="R28" s="36"/>
      <c r="S28" s="37" t="s">
        <v>12</v>
      </c>
      <c r="T28" s="37"/>
      <c r="U28" s="38" t="s">
        <v>53</v>
      </c>
      <c r="V28" s="38"/>
      <c r="W28" s="39"/>
    </row>
    <row r="29" spans="1:23" s="65" customFormat="1" ht="12.75">
      <c r="A29" s="42"/>
      <c r="B29" s="42"/>
      <c r="C29" s="43"/>
      <c r="D29" s="44"/>
      <c r="E29" s="44"/>
      <c r="F29" s="44"/>
      <c r="G29" s="45" t="s">
        <v>16</v>
      </c>
      <c r="H29" s="45"/>
      <c r="I29" s="38" t="s">
        <v>18</v>
      </c>
      <c r="J29" s="38"/>
      <c r="K29" s="39"/>
      <c r="L29" s="40">
        <v>150</v>
      </c>
      <c r="M29" s="42"/>
      <c r="N29" s="42"/>
      <c r="O29" s="43"/>
      <c r="P29" s="44"/>
      <c r="Q29" s="44"/>
      <c r="R29" s="44"/>
      <c r="S29" s="45" t="s">
        <v>16</v>
      </c>
      <c r="T29" s="45"/>
      <c r="U29" s="38" t="s">
        <v>54</v>
      </c>
      <c r="V29" s="38"/>
      <c r="W29" s="39"/>
    </row>
    <row r="30" spans="1:23" ht="4.5" customHeight="1">
      <c r="A30" s="46"/>
      <c r="B30" s="47"/>
      <c r="C30" s="48"/>
      <c r="D30" s="49"/>
      <c r="E30" s="50"/>
      <c r="F30" s="51"/>
      <c r="G30" s="52"/>
      <c r="H30" s="52"/>
      <c r="I30" s="48"/>
      <c r="J30" s="47"/>
      <c r="K30" s="53"/>
      <c r="L30" s="40"/>
      <c r="M30" s="46"/>
      <c r="N30" s="47"/>
      <c r="O30" s="48"/>
      <c r="P30" s="49"/>
      <c r="Q30" s="50"/>
      <c r="R30" s="51"/>
      <c r="S30" s="52"/>
      <c r="T30" s="52"/>
      <c r="U30" s="48"/>
      <c r="V30" s="47"/>
      <c r="W30" s="53"/>
    </row>
    <row r="31" spans="1:23" s="65" customFormat="1" ht="12.75" customHeight="1">
      <c r="A31" s="54" t="s">
        <v>603</v>
      </c>
      <c r="B31" s="55"/>
      <c r="C31" s="56"/>
      <c r="D31" s="57"/>
      <c r="E31" s="58" t="s">
        <v>19</v>
      </c>
      <c r="F31" s="59" t="s">
        <v>633</v>
      </c>
      <c r="G31" s="60"/>
      <c r="H31" s="61"/>
      <c r="I31" s="135">
        <v>0</v>
      </c>
      <c r="J31" s="135"/>
      <c r="K31" s="136"/>
      <c r="L31" s="62"/>
      <c r="M31" s="63" t="s">
        <v>603</v>
      </c>
      <c r="N31" s="55"/>
      <c r="O31" s="56"/>
      <c r="P31" s="57"/>
      <c r="Q31" s="58" t="s">
        <v>19</v>
      </c>
      <c r="R31" s="64" t="s">
        <v>634</v>
      </c>
      <c r="S31" s="60"/>
      <c r="T31" s="61"/>
      <c r="U31" s="135">
        <v>0</v>
      </c>
      <c r="V31" s="135"/>
      <c r="W31" s="136"/>
    </row>
    <row r="32" spans="1:23" s="65" customFormat="1" ht="12.75" customHeight="1">
      <c r="A32" s="66"/>
      <c r="B32" s="55"/>
      <c r="C32" s="56"/>
      <c r="D32" s="57"/>
      <c r="E32" s="67" t="s">
        <v>21</v>
      </c>
      <c r="F32" s="59" t="s">
        <v>635</v>
      </c>
      <c r="G32" s="68"/>
      <c r="H32" s="69"/>
      <c r="I32" s="73"/>
      <c r="J32" s="130">
        <v>10.1</v>
      </c>
      <c r="K32" s="131"/>
      <c r="L32" s="62"/>
      <c r="M32" s="66"/>
      <c r="N32" s="55"/>
      <c r="O32" s="56"/>
      <c r="P32" s="57"/>
      <c r="Q32" s="67" t="s">
        <v>21</v>
      </c>
      <c r="R32" s="64" t="s">
        <v>636</v>
      </c>
      <c r="S32" s="68"/>
      <c r="T32" s="69"/>
      <c r="U32" s="73"/>
      <c r="V32" s="130">
        <v>10.1</v>
      </c>
      <c r="W32" s="131"/>
    </row>
    <row r="33" spans="1:23" s="65" customFormat="1" ht="12.75" customHeight="1">
      <c r="A33" s="66"/>
      <c r="B33" s="55"/>
      <c r="C33" s="56"/>
      <c r="D33" s="57"/>
      <c r="E33" s="67" t="s">
        <v>23</v>
      </c>
      <c r="F33" s="59" t="s">
        <v>457</v>
      </c>
      <c r="G33" s="60"/>
      <c r="H33" s="69"/>
      <c r="I33" s="132">
        <v>10.1</v>
      </c>
      <c r="J33" s="130" t="s">
        <v>140</v>
      </c>
      <c r="K33" s="133">
        <v>6.1</v>
      </c>
      <c r="L33" s="62"/>
      <c r="M33" s="66"/>
      <c r="N33" s="55"/>
      <c r="O33" s="56"/>
      <c r="P33" s="57"/>
      <c r="Q33" s="67" t="s">
        <v>23</v>
      </c>
      <c r="R33" s="64" t="s">
        <v>17</v>
      </c>
      <c r="S33" s="60"/>
      <c r="T33" s="69"/>
      <c r="U33" s="132">
        <v>10.1</v>
      </c>
      <c r="V33" s="130" t="s">
        <v>140</v>
      </c>
      <c r="W33" s="133">
        <v>5.1</v>
      </c>
    </row>
    <row r="34" spans="1:23" s="65" customFormat="1" ht="12.75" customHeight="1">
      <c r="A34" s="66"/>
      <c r="B34" s="55"/>
      <c r="C34" s="56"/>
      <c r="D34" s="57"/>
      <c r="E34" s="58" t="s">
        <v>24</v>
      </c>
      <c r="F34" s="59" t="s">
        <v>637</v>
      </c>
      <c r="G34" s="60"/>
      <c r="H34" s="69"/>
      <c r="I34" s="73"/>
      <c r="J34" s="130">
        <v>14.1</v>
      </c>
      <c r="K34" s="131"/>
      <c r="L34" s="62"/>
      <c r="M34" s="66"/>
      <c r="N34" s="55"/>
      <c r="O34" s="56"/>
      <c r="P34" s="57"/>
      <c r="Q34" s="58" t="s">
        <v>24</v>
      </c>
      <c r="R34" s="64" t="s">
        <v>638</v>
      </c>
      <c r="S34" s="60"/>
      <c r="T34" s="69"/>
      <c r="U34" s="73"/>
      <c r="V34" s="130">
        <v>15.1</v>
      </c>
      <c r="W34" s="131"/>
    </row>
    <row r="35" spans="1:23" s="65" customFormat="1" ht="12.75" customHeight="1">
      <c r="A35" s="71" t="s">
        <v>19</v>
      </c>
      <c r="B35" s="59" t="s">
        <v>639</v>
      </c>
      <c r="C35" s="56"/>
      <c r="D35" s="57"/>
      <c r="E35" s="72"/>
      <c r="F35" s="60"/>
      <c r="G35" s="58" t="s">
        <v>19</v>
      </c>
      <c r="H35" s="59" t="s">
        <v>640</v>
      </c>
      <c r="I35" s="60"/>
      <c r="J35" s="73"/>
      <c r="K35" s="70"/>
      <c r="L35" s="62"/>
      <c r="M35" s="71" t="s">
        <v>19</v>
      </c>
      <c r="N35" s="64" t="s">
        <v>58</v>
      </c>
      <c r="O35" s="56"/>
      <c r="P35" s="57"/>
      <c r="Q35" s="72"/>
      <c r="R35" s="106"/>
      <c r="S35" s="58" t="s">
        <v>19</v>
      </c>
      <c r="T35" s="59" t="s">
        <v>641</v>
      </c>
      <c r="U35" s="60"/>
      <c r="V35" s="73"/>
      <c r="W35" s="70"/>
    </row>
    <row r="36" spans="1:23" s="65" customFormat="1" ht="12.75" customHeight="1">
      <c r="A36" s="74" t="s">
        <v>21</v>
      </c>
      <c r="B36" s="59" t="s">
        <v>214</v>
      </c>
      <c r="C36" s="75"/>
      <c r="D36" s="57"/>
      <c r="E36" s="72"/>
      <c r="F36" s="69"/>
      <c r="G36" s="67" t="s">
        <v>21</v>
      </c>
      <c r="H36" s="59" t="s">
        <v>500</v>
      </c>
      <c r="I36" s="60"/>
      <c r="J36" s="73"/>
      <c r="K36" s="70"/>
      <c r="L36" s="62"/>
      <c r="M36" s="74" t="s">
        <v>21</v>
      </c>
      <c r="N36" s="64" t="s">
        <v>642</v>
      </c>
      <c r="O36" s="75"/>
      <c r="P36" s="57"/>
      <c r="Q36" s="72"/>
      <c r="R36" s="107"/>
      <c r="S36" s="67" t="s">
        <v>21</v>
      </c>
      <c r="T36" s="59" t="s">
        <v>643</v>
      </c>
      <c r="U36" s="60"/>
      <c r="V36" s="73"/>
      <c r="W36" s="70"/>
    </row>
    <row r="37" spans="1:23" s="65" customFormat="1" ht="12.75" customHeight="1">
      <c r="A37" s="74" t="s">
        <v>23</v>
      </c>
      <c r="B37" s="59" t="s">
        <v>644</v>
      </c>
      <c r="C37" s="56"/>
      <c r="D37" s="57"/>
      <c r="E37" s="72"/>
      <c r="F37" s="69"/>
      <c r="G37" s="67" t="s">
        <v>23</v>
      </c>
      <c r="H37" s="59" t="s">
        <v>645</v>
      </c>
      <c r="I37" s="60"/>
      <c r="J37" s="60"/>
      <c r="K37" s="70"/>
      <c r="L37" s="62"/>
      <c r="M37" s="74" t="s">
        <v>23</v>
      </c>
      <c r="N37" s="64" t="s">
        <v>646</v>
      </c>
      <c r="O37" s="56"/>
      <c r="P37" s="57"/>
      <c r="Q37" s="72"/>
      <c r="R37" s="107"/>
      <c r="S37" s="67" t="s">
        <v>23</v>
      </c>
      <c r="T37" s="59" t="s">
        <v>647</v>
      </c>
      <c r="U37" s="60"/>
      <c r="V37" s="60"/>
      <c r="W37" s="70"/>
    </row>
    <row r="38" spans="1:23" s="65" customFormat="1" ht="12.75" customHeight="1">
      <c r="A38" s="71" t="s">
        <v>24</v>
      </c>
      <c r="B38" s="59" t="s">
        <v>648</v>
      </c>
      <c r="C38" s="75"/>
      <c r="D38" s="57"/>
      <c r="E38" s="72"/>
      <c r="F38" s="60"/>
      <c r="G38" s="58" t="s">
        <v>24</v>
      </c>
      <c r="H38" s="59" t="s">
        <v>232</v>
      </c>
      <c r="I38" s="59" t="s">
        <v>27</v>
      </c>
      <c r="J38" s="73"/>
      <c r="K38" s="70"/>
      <c r="L38" s="62"/>
      <c r="M38" s="71" t="s">
        <v>24</v>
      </c>
      <c r="N38" s="64" t="s">
        <v>649</v>
      </c>
      <c r="O38" s="75"/>
      <c r="P38" s="57"/>
      <c r="Q38" s="72"/>
      <c r="R38" s="106"/>
      <c r="S38" s="58" t="s">
        <v>24</v>
      </c>
      <c r="T38" s="59" t="s">
        <v>269</v>
      </c>
      <c r="U38" s="59" t="s">
        <v>27</v>
      </c>
      <c r="V38" s="73"/>
      <c r="W38" s="70"/>
    </row>
    <row r="39" spans="1:23" s="65" customFormat="1" ht="12.75" customHeight="1">
      <c r="A39" s="76"/>
      <c r="B39" s="75"/>
      <c r="C39" s="75"/>
      <c r="D39" s="57"/>
      <c r="E39" s="58" t="s">
        <v>19</v>
      </c>
      <c r="F39" s="59" t="s">
        <v>650</v>
      </c>
      <c r="G39" s="60"/>
      <c r="H39" s="77" t="s">
        <v>30</v>
      </c>
      <c r="I39" s="59" t="s">
        <v>651</v>
      </c>
      <c r="J39" s="73"/>
      <c r="K39" s="70"/>
      <c r="L39" s="62"/>
      <c r="M39" s="76"/>
      <c r="N39" s="75"/>
      <c r="O39" s="75"/>
      <c r="P39" s="57"/>
      <c r="Q39" s="58" t="s">
        <v>19</v>
      </c>
      <c r="R39" s="64" t="s">
        <v>652</v>
      </c>
      <c r="S39" s="60"/>
      <c r="T39" s="77" t="s">
        <v>30</v>
      </c>
      <c r="U39" s="59" t="s">
        <v>653</v>
      </c>
      <c r="V39" s="73"/>
      <c r="W39" s="70"/>
    </row>
    <row r="40" spans="1:23" s="65" customFormat="1" ht="12.75" customHeight="1">
      <c r="A40" s="66"/>
      <c r="B40" s="59" t="s">
        <v>32</v>
      </c>
      <c r="C40" s="56"/>
      <c r="D40" s="57"/>
      <c r="E40" s="67" t="s">
        <v>21</v>
      </c>
      <c r="F40" s="59" t="s">
        <v>654</v>
      </c>
      <c r="G40" s="60"/>
      <c r="H40" s="77" t="s">
        <v>33</v>
      </c>
      <c r="I40" s="59" t="s">
        <v>651</v>
      </c>
      <c r="J40" s="55"/>
      <c r="K40" s="70"/>
      <c r="L40" s="62"/>
      <c r="M40" s="66"/>
      <c r="N40" s="64" t="s">
        <v>32</v>
      </c>
      <c r="O40" s="56"/>
      <c r="P40" s="57"/>
      <c r="Q40" s="67" t="s">
        <v>21</v>
      </c>
      <c r="R40" s="64" t="s">
        <v>485</v>
      </c>
      <c r="S40" s="60"/>
      <c r="T40" s="77" t="s">
        <v>33</v>
      </c>
      <c r="U40" s="59" t="s">
        <v>653</v>
      </c>
      <c r="V40" s="55"/>
      <c r="W40" s="70"/>
    </row>
    <row r="41" spans="1:23" s="65" customFormat="1" ht="12.75" customHeight="1">
      <c r="A41" s="66"/>
      <c r="B41" s="59" t="s">
        <v>655</v>
      </c>
      <c r="C41" s="56"/>
      <c r="D41" s="57"/>
      <c r="E41" s="67" t="s">
        <v>23</v>
      </c>
      <c r="F41" s="59" t="s">
        <v>34</v>
      </c>
      <c r="G41" s="73"/>
      <c r="H41" s="77" t="s">
        <v>35</v>
      </c>
      <c r="I41" s="59" t="s">
        <v>656</v>
      </c>
      <c r="J41" s="55"/>
      <c r="K41" s="70"/>
      <c r="L41" s="62"/>
      <c r="M41" s="66"/>
      <c r="N41" s="64" t="s">
        <v>657</v>
      </c>
      <c r="O41" s="56"/>
      <c r="P41" s="57"/>
      <c r="Q41" s="67" t="s">
        <v>23</v>
      </c>
      <c r="R41" s="64" t="s">
        <v>658</v>
      </c>
      <c r="S41" s="73"/>
      <c r="T41" s="77" t="s">
        <v>35</v>
      </c>
      <c r="U41" s="59" t="s">
        <v>659</v>
      </c>
      <c r="V41" s="55"/>
      <c r="W41" s="70"/>
    </row>
    <row r="42" spans="1:23" s="65" customFormat="1" ht="12.75" customHeight="1">
      <c r="A42" s="78"/>
      <c r="B42" s="72"/>
      <c r="C42" s="72"/>
      <c r="D42" s="57"/>
      <c r="E42" s="58" t="s">
        <v>24</v>
      </c>
      <c r="F42" s="59" t="s">
        <v>660</v>
      </c>
      <c r="G42" s="72"/>
      <c r="H42" s="77" t="s">
        <v>36</v>
      </c>
      <c r="I42" s="59" t="s">
        <v>656</v>
      </c>
      <c r="J42" s="72"/>
      <c r="K42" s="79"/>
      <c r="L42" s="80"/>
      <c r="M42" s="78"/>
      <c r="N42" s="72"/>
      <c r="O42" s="72"/>
      <c r="P42" s="57"/>
      <c r="Q42" s="58" t="s">
        <v>24</v>
      </c>
      <c r="R42" s="64" t="s">
        <v>66</v>
      </c>
      <c r="S42" s="72"/>
      <c r="T42" s="77" t="s">
        <v>36</v>
      </c>
      <c r="U42" s="59" t="s">
        <v>659</v>
      </c>
      <c r="V42" s="72"/>
      <c r="W42" s="79"/>
    </row>
    <row r="43" spans="1:23" ht="4.5" customHeight="1">
      <c r="A43" s="81"/>
      <c r="B43" s="82"/>
      <c r="C43" s="83"/>
      <c r="D43" s="84"/>
      <c r="E43" s="85"/>
      <c r="F43" s="86"/>
      <c r="G43" s="87"/>
      <c r="H43" s="87"/>
      <c r="I43" s="83"/>
      <c r="J43" s="82"/>
      <c r="K43" s="88"/>
      <c r="M43" s="81"/>
      <c r="N43" s="82"/>
      <c r="O43" s="83"/>
      <c r="P43" s="84"/>
      <c r="Q43" s="85"/>
      <c r="R43" s="86"/>
      <c r="S43" s="87"/>
      <c r="T43" s="87"/>
      <c r="U43" s="83"/>
      <c r="V43" s="82"/>
      <c r="W43" s="88"/>
    </row>
    <row r="44" spans="1:23" ht="12.75" customHeight="1">
      <c r="A44" s="90"/>
      <c r="B44" s="90" t="s">
        <v>37</v>
      </c>
      <c r="C44" s="91"/>
      <c r="D44" s="92" t="s">
        <v>38</v>
      </c>
      <c r="E44" s="92" t="s">
        <v>39</v>
      </c>
      <c r="F44" s="92" t="s">
        <v>40</v>
      </c>
      <c r="G44" s="93" t="s">
        <v>41</v>
      </c>
      <c r="H44" s="93"/>
      <c r="I44" s="91" t="s">
        <v>42</v>
      </c>
      <c r="J44" s="92" t="s">
        <v>37</v>
      </c>
      <c r="K44" s="90" t="s">
        <v>43</v>
      </c>
      <c r="L44" s="40">
        <v>150</v>
      </c>
      <c r="M44" s="90"/>
      <c r="N44" s="90" t="s">
        <v>37</v>
      </c>
      <c r="O44" s="91"/>
      <c r="P44" s="92" t="s">
        <v>38</v>
      </c>
      <c r="Q44" s="92" t="s">
        <v>39</v>
      </c>
      <c r="R44" s="92" t="s">
        <v>40</v>
      </c>
      <c r="S44" s="93" t="s">
        <v>41</v>
      </c>
      <c r="T44" s="93"/>
      <c r="U44" s="91" t="s">
        <v>42</v>
      </c>
      <c r="V44" s="92" t="s">
        <v>37</v>
      </c>
      <c r="W44" s="90" t="s">
        <v>43</v>
      </c>
    </row>
    <row r="45" spans="1:23" ht="12.75">
      <c r="A45" s="94" t="s">
        <v>43</v>
      </c>
      <c r="B45" s="94" t="s">
        <v>44</v>
      </c>
      <c r="C45" s="95" t="s">
        <v>45</v>
      </c>
      <c r="D45" s="96" t="s">
        <v>46</v>
      </c>
      <c r="E45" s="96" t="s">
        <v>47</v>
      </c>
      <c r="F45" s="96"/>
      <c r="G45" s="97" t="s">
        <v>45</v>
      </c>
      <c r="H45" s="97" t="s">
        <v>42</v>
      </c>
      <c r="I45" s="95"/>
      <c r="J45" s="94" t="s">
        <v>44</v>
      </c>
      <c r="K45" s="94"/>
      <c r="L45" s="40">
        <v>150</v>
      </c>
      <c r="M45" s="94" t="s">
        <v>43</v>
      </c>
      <c r="N45" s="94" t="s">
        <v>44</v>
      </c>
      <c r="O45" s="95" t="s">
        <v>45</v>
      </c>
      <c r="P45" s="96" t="s">
        <v>46</v>
      </c>
      <c r="Q45" s="96" t="s">
        <v>47</v>
      </c>
      <c r="R45" s="96"/>
      <c r="S45" s="97" t="s">
        <v>45</v>
      </c>
      <c r="T45" s="97" t="s">
        <v>42</v>
      </c>
      <c r="U45" s="95"/>
      <c r="V45" s="94" t="s">
        <v>44</v>
      </c>
      <c r="W45" s="94"/>
    </row>
    <row r="46" spans="1:23" ht="16.5" customHeight="1">
      <c r="A46" s="98">
        <v>0</v>
      </c>
      <c r="B46" s="99">
        <v>10</v>
      </c>
      <c r="C46" s="100">
        <v>11</v>
      </c>
      <c r="D46" s="101" t="s">
        <v>89</v>
      </c>
      <c r="E46" s="101" t="s">
        <v>33</v>
      </c>
      <c r="F46" s="101">
        <v>11</v>
      </c>
      <c r="G46" s="101">
        <v>650</v>
      </c>
      <c r="H46" s="101"/>
      <c r="I46" s="100">
        <v>61</v>
      </c>
      <c r="J46" s="99">
        <v>4</v>
      </c>
      <c r="K46" s="98">
        <v>0</v>
      </c>
      <c r="L46" s="40"/>
      <c r="M46" s="98">
        <v>-14</v>
      </c>
      <c r="N46" s="99">
        <v>0</v>
      </c>
      <c r="O46" s="100">
        <v>11</v>
      </c>
      <c r="P46" s="101" t="s">
        <v>167</v>
      </c>
      <c r="Q46" s="101" t="s">
        <v>33</v>
      </c>
      <c r="R46" s="101">
        <v>10</v>
      </c>
      <c r="S46" s="101"/>
      <c r="T46" s="101">
        <v>50</v>
      </c>
      <c r="U46" s="100">
        <v>61</v>
      </c>
      <c r="V46" s="99">
        <v>14</v>
      </c>
      <c r="W46" s="98">
        <v>14</v>
      </c>
    </row>
    <row r="47" spans="1:23" ht="16.5" customHeight="1">
      <c r="A47" s="98">
        <v>0</v>
      </c>
      <c r="B47" s="99">
        <v>10</v>
      </c>
      <c r="C47" s="100">
        <v>62</v>
      </c>
      <c r="D47" s="101" t="s">
        <v>89</v>
      </c>
      <c r="E47" s="101" t="s">
        <v>33</v>
      </c>
      <c r="F47" s="101">
        <v>11</v>
      </c>
      <c r="G47" s="101">
        <v>650</v>
      </c>
      <c r="H47" s="101"/>
      <c r="I47" s="100">
        <v>12</v>
      </c>
      <c r="J47" s="99">
        <v>4</v>
      </c>
      <c r="K47" s="98">
        <v>0</v>
      </c>
      <c r="L47" s="40"/>
      <c r="M47" s="98">
        <v>1</v>
      </c>
      <c r="N47" s="99">
        <v>13</v>
      </c>
      <c r="O47" s="100">
        <v>62</v>
      </c>
      <c r="P47" s="101" t="s">
        <v>169</v>
      </c>
      <c r="Q47" s="101" t="s">
        <v>30</v>
      </c>
      <c r="R47" s="101">
        <v>13</v>
      </c>
      <c r="S47" s="101">
        <v>1010</v>
      </c>
      <c r="T47" s="101"/>
      <c r="U47" s="100">
        <v>12</v>
      </c>
      <c r="V47" s="99">
        <v>1</v>
      </c>
      <c r="W47" s="98">
        <v>-1</v>
      </c>
    </row>
    <row r="48" spans="1:23" ht="16.5" customHeight="1">
      <c r="A48" s="98">
        <v>-10</v>
      </c>
      <c r="B48" s="99">
        <v>0</v>
      </c>
      <c r="C48" s="100">
        <v>21</v>
      </c>
      <c r="D48" s="101" t="s">
        <v>79</v>
      </c>
      <c r="E48" s="101" t="s">
        <v>33</v>
      </c>
      <c r="F48" s="101">
        <v>10</v>
      </c>
      <c r="G48" s="101">
        <v>170</v>
      </c>
      <c r="H48" s="101"/>
      <c r="I48" s="100">
        <v>54</v>
      </c>
      <c r="J48" s="102">
        <v>14</v>
      </c>
      <c r="K48" s="103">
        <v>10</v>
      </c>
      <c r="L48" s="104"/>
      <c r="M48" s="103">
        <v>0</v>
      </c>
      <c r="N48" s="102">
        <v>7</v>
      </c>
      <c r="O48" s="100">
        <v>21</v>
      </c>
      <c r="P48" s="101" t="s">
        <v>169</v>
      </c>
      <c r="Q48" s="101" t="s">
        <v>30</v>
      </c>
      <c r="R48" s="101">
        <v>12</v>
      </c>
      <c r="S48" s="101">
        <v>980</v>
      </c>
      <c r="T48" s="101"/>
      <c r="U48" s="100">
        <v>54</v>
      </c>
      <c r="V48" s="99">
        <v>7</v>
      </c>
      <c r="W48" s="98">
        <v>0</v>
      </c>
    </row>
    <row r="49" spans="1:23" ht="16.5" customHeight="1">
      <c r="A49" s="98">
        <v>-1</v>
      </c>
      <c r="B49" s="99">
        <v>4</v>
      </c>
      <c r="C49" s="100">
        <v>52</v>
      </c>
      <c r="D49" s="101" t="s">
        <v>89</v>
      </c>
      <c r="E49" s="101" t="s">
        <v>33</v>
      </c>
      <c r="F49" s="101">
        <v>10</v>
      </c>
      <c r="G49" s="101">
        <v>620</v>
      </c>
      <c r="H49" s="101"/>
      <c r="I49" s="100">
        <v>22</v>
      </c>
      <c r="J49" s="99">
        <v>10</v>
      </c>
      <c r="K49" s="98">
        <v>1</v>
      </c>
      <c r="L49" s="40"/>
      <c r="M49" s="98">
        <v>0</v>
      </c>
      <c r="N49" s="99">
        <v>7</v>
      </c>
      <c r="O49" s="100">
        <v>52</v>
      </c>
      <c r="P49" s="101" t="s">
        <v>169</v>
      </c>
      <c r="Q49" s="101" t="s">
        <v>30</v>
      </c>
      <c r="R49" s="101">
        <v>12</v>
      </c>
      <c r="S49" s="101">
        <v>980</v>
      </c>
      <c r="T49" s="101"/>
      <c r="U49" s="100">
        <v>22</v>
      </c>
      <c r="V49" s="99">
        <v>7</v>
      </c>
      <c r="W49" s="98">
        <v>0</v>
      </c>
    </row>
    <row r="50" spans="1:23" ht="16.5" customHeight="1">
      <c r="A50" s="98">
        <v>4</v>
      </c>
      <c r="B50" s="99">
        <v>14</v>
      </c>
      <c r="C50" s="100">
        <v>32</v>
      </c>
      <c r="D50" s="101" t="s">
        <v>88</v>
      </c>
      <c r="E50" s="101" t="s">
        <v>36</v>
      </c>
      <c r="F50" s="101">
        <v>7</v>
      </c>
      <c r="G50" s="101">
        <v>800</v>
      </c>
      <c r="H50" s="101"/>
      <c r="I50" s="100">
        <v>42</v>
      </c>
      <c r="J50" s="99">
        <v>0</v>
      </c>
      <c r="K50" s="98">
        <v>-4</v>
      </c>
      <c r="L50" s="40"/>
      <c r="M50" s="98">
        <v>0</v>
      </c>
      <c r="N50" s="99">
        <v>7</v>
      </c>
      <c r="O50" s="100">
        <v>32</v>
      </c>
      <c r="P50" s="101" t="s">
        <v>169</v>
      </c>
      <c r="Q50" s="101" t="s">
        <v>30</v>
      </c>
      <c r="R50" s="101">
        <v>12</v>
      </c>
      <c r="S50" s="101">
        <v>980</v>
      </c>
      <c r="T50" s="101"/>
      <c r="U50" s="100">
        <v>42</v>
      </c>
      <c r="V50" s="99">
        <v>7</v>
      </c>
      <c r="W50" s="98">
        <v>0</v>
      </c>
    </row>
    <row r="51" spans="1:23" ht="16.5" customHeight="1">
      <c r="A51" s="98">
        <v>-1</v>
      </c>
      <c r="B51" s="99">
        <v>4</v>
      </c>
      <c r="C51" s="100">
        <v>41</v>
      </c>
      <c r="D51" s="101" t="s">
        <v>89</v>
      </c>
      <c r="E51" s="101" t="s">
        <v>33</v>
      </c>
      <c r="F51" s="101">
        <v>10</v>
      </c>
      <c r="G51" s="101">
        <v>620</v>
      </c>
      <c r="H51" s="101"/>
      <c r="I51" s="100">
        <v>31</v>
      </c>
      <c r="J51" s="99">
        <v>10</v>
      </c>
      <c r="K51" s="98">
        <v>1</v>
      </c>
      <c r="L51" s="40"/>
      <c r="M51" s="98">
        <v>1</v>
      </c>
      <c r="N51" s="99">
        <v>13</v>
      </c>
      <c r="O51" s="100">
        <v>41</v>
      </c>
      <c r="P51" s="101" t="s">
        <v>169</v>
      </c>
      <c r="Q51" s="101" t="s">
        <v>30</v>
      </c>
      <c r="R51" s="101">
        <v>13</v>
      </c>
      <c r="S51" s="101">
        <v>1010</v>
      </c>
      <c r="T51" s="101"/>
      <c r="U51" s="100">
        <v>31</v>
      </c>
      <c r="V51" s="99">
        <v>1</v>
      </c>
      <c r="W51" s="98">
        <v>-1</v>
      </c>
    </row>
    <row r="52" spans="1:23" ht="16.5" customHeight="1">
      <c r="A52" s="98">
        <v>-1</v>
      </c>
      <c r="B52" s="99">
        <v>4</v>
      </c>
      <c r="C52" s="100">
        <v>72</v>
      </c>
      <c r="D52" s="101" t="s">
        <v>89</v>
      </c>
      <c r="E52" s="101" t="s">
        <v>33</v>
      </c>
      <c r="F52" s="101">
        <v>10</v>
      </c>
      <c r="G52" s="101">
        <v>620</v>
      </c>
      <c r="H52" s="101"/>
      <c r="I52" s="100">
        <v>82</v>
      </c>
      <c r="J52" s="102">
        <v>10</v>
      </c>
      <c r="K52" s="103">
        <v>1</v>
      </c>
      <c r="L52" s="104"/>
      <c r="M52" s="103">
        <v>-10</v>
      </c>
      <c r="N52" s="102">
        <v>2</v>
      </c>
      <c r="O52" s="100">
        <v>72</v>
      </c>
      <c r="P52" s="101" t="s">
        <v>61</v>
      </c>
      <c r="Q52" s="101" t="s">
        <v>30</v>
      </c>
      <c r="R52" s="101">
        <v>13</v>
      </c>
      <c r="S52" s="101">
        <v>510</v>
      </c>
      <c r="T52" s="101"/>
      <c r="U52" s="100">
        <v>82</v>
      </c>
      <c r="V52" s="99">
        <v>12</v>
      </c>
      <c r="W52" s="98">
        <v>10</v>
      </c>
    </row>
    <row r="53" spans="1:23" ht="16.5" customHeight="1">
      <c r="A53" s="98">
        <v>0</v>
      </c>
      <c r="B53" s="99">
        <v>10</v>
      </c>
      <c r="C53" s="100">
        <v>81</v>
      </c>
      <c r="D53" s="101" t="s">
        <v>89</v>
      </c>
      <c r="E53" s="101" t="s">
        <v>33</v>
      </c>
      <c r="F53" s="101">
        <v>11</v>
      </c>
      <c r="G53" s="101">
        <v>650</v>
      </c>
      <c r="H53" s="101"/>
      <c r="I53" s="100">
        <v>71</v>
      </c>
      <c r="J53" s="99">
        <v>4</v>
      </c>
      <c r="K53" s="98">
        <v>0</v>
      </c>
      <c r="L53" s="40"/>
      <c r="M53" s="98">
        <v>0</v>
      </c>
      <c r="N53" s="99">
        <v>7</v>
      </c>
      <c r="O53" s="100">
        <v>81</v>
      </c>
      <c r="P53" s="101" t="s">
        <v>169</v>
      </c>
      <c r="Q53" s="101" t="s">
        <v>30</v>
      </c>
      <c r="R53" s="101">
        <v>12</v>
      </c>
      <c r="S53" s="101">
        <v>980</v>
      </c>
      <c r="T53" s="101"/>
      <c r="U53" s="100">
        <v>71</v>
      </c>
      <c r="V53" s="99">
        <v>7</v>
      </c>
      <c r="W53" s="98">
        <v>0</v>
      </c>
    </row>
    <row r="54" spans="1:23" s="65" customFormat="1" ht="9.75" customHeight="1">
      <c r="A54" s="41"/>
      <c r="B54" s="41"/>
      <c r="C54" s="105"/>
      <c r="D54" s="41"/>
      <c r="E54" s="41"/>
      <c r="F54" s="41"/>
      <c r="G54" s="41"/>
      <c r="H54" s="41"/>
      <c r="I54" s="105"/>
      <c r="J54" s="41"/>
      <c r="K54" s="41"/>
      <c r="L54" s="89"/>
      <c r="M54" s="41"/>
      <c r="N54" s="41"/>
      <c r="O54" s="105"/>
      <c r="P54" s="41"/>
      <c r="Q54" s="41"/>
      <c r="R54" s="41"/>
      <c r="S54" s="41"/>
      <c r="T54" s="41"/>
      <c r="U54" s="105"/>
      <c r="V54" s="41"/>
      <c r="W54" s="41"/>
    </row>
    <row r="55" spans="1:23" s="65" customFormat="1" ht="15">
      <c r="A55" s="32"/>
      <c r="B55" s="33" t="s">
        <v>10</v>
      </c>
      <c r="C55" s="34"/>
      <c r="D55" s="33"/>
      <c r="E55" s="35" t="s">
        <v>11</v>
      </c>
      <c r="F55" s="36"/>
      <c r="G55" s="37" t="s">
        <v>12</v>
      </c>
      <c r="H55" s="37"/>
      <c r="I55" s="38" t="s">
        <v>13</v>
      </c>
      <c r="J55" s="38"/>
      <c r="K55" s="39"/>
      <c r="L55" s="40">
        <v>150</v>
      </c>
      <c r="M55" s="32"/>
      <c r="N55" s="33" t="s">
        <v>10</v>
      </c>
      <c r="O55" s="34"/>
      <c r="P55" s="33"/>
      <c r="Q55" s="35" t="s">
        <v>14</v>
      </c>
      <c r="R55" s="36"/>
      <c r="S55" s="37" t="s">
        <v>12</v>
      </c>
      <c r="T55" s="37"/>
      <c r="U55" s="38" t="s">
        <v>15</v>
      </c>
      <c r="V55" s="38"/>
      <c r="W55" s="39"/>
    </row>
    <row r="56" spans="1:23" s="65" customFormat="1" ht="12.75">
      <c r="A56" s="42"/>
      <c r="B56" s="42"/>
      <c r="C56" s="43"/>
      <c r="D56" s="44"/>
      <c r="E56" s="44"/>
      <c r="F56" s="44"/>
      <c r="G56" s="45" t="s">
        <v>16</v>
      </c>
      <c r="H56" s="45"/>
      <c r="I56" s="38" t="s">
        <v>17</v>
      </c>
      <c r="J56" s="38"/>
      <c r="K56" s="39"/>
      <c r="L56" s="40">
        <v>150</v>
      </c>
      <c r="M56" s="42"/>
      <c r="N56" s="42"/>
      <c r="O56" s="43"/>
      <c r="P56" s="44"/>
      <c r="Q56" s="44"/>
      <c r="R56" s="44"/>
      <c r="S56" s="45" t="s">
        <v>16</v>
      </c>
      <c r="T56" s="45"/>
      <c r="U56" s="38" t="s">
        <v>18</v>
      </c>
      <c r="V56" s="38"/>
      <c r="W56" s="39"/>
    </row>
    <row r="57" spans="1:23" ht="4.5" customHeight="1">
      <c r="A57" s="46"/>
      <c r="B57" s="47"/>
      <c r="C57" s="48"/>
      <c r="D57" s="49"/>
      <c r="E57" s="50"/>
      <c r="F57" s="51"/>
      <c r="G57" s="52"/>
      <c r="H57" s="52"/>
      <c r="I57" s="48"/>
      <c r="J57" s="47"/>
      <c r="K57" s="53"/>
      <c r="L57" s="40"/>
      <c r="M57" s="46"/>
      <c r="N57" s="47"/>
      <c r="O57" s="48"/>
      <c r="P57" s="49"/>
      <c r="Q57" s="50"/>
      <c r="R57" s="51"/>
      <c r="S57" s="52"/>
      <c r="T57" s="52"/>
      <c r="U57" s="48"/>
      <c r="V57" s="47"/>
      <c r="W57" s="53"/>
    </row>
    <row r="58" spans="1:23" s="65" customFormat="1" ht="12.75" customHeight="1">
      <c r="A58" s="54" t="s">
        <v>603</v>
      </c>
      <c r="B58" s="55"/>
      <c r="C58" s="56"/>
      <c r="D58" s="57"/>
      <c r="E58" s="58" t="s">
        <v>19</v>
      </c>
      <c r="F58" s="59" t="s">
        <v>661</v>
      </c>
      <c r="G58" s="60"/>
      <c r="H58" s="61"/>
      <c r="I58" s="135">
        <v>0</v>
      </c>
      <c r="J58" s="135"/>
      <c r="K58" s="136"/>
      <c r="L58" s="62"/>
      <c r="M58" s="63" t="s">
        <v>603</v>
      </c>
      <c r="N58" s="55"/>
      <c r="O58" s="56"/>
      <c r="P58" s="57"/>
      <c r="Q58" s="58" t="s">
        <v>19</v>
      </c>
      <c r="R58" s="64" t="s">
        <v>662</v>
      </c>
      <c r="S58" s="60"/>
      <c r="T58" s="61"/>
      <c r="U58" s="135">
        <v>0</v>
      </c>
      <c r="V58" s="135"/>
      <c r="W58" s="136"/>
    </row>
    <row r="59" spans="1:23" s="65" customFormat="1" ht="12.75" customHeight="1">
      <c r="A59" s="66"/>
      <c r="B59" s="55"/>
      <c r="C59" s="56"/>
      <c r="D59" s="57"/>
      <c r="E59" s="67" t="s">
        <v>21</v>
      </c>
      <c r="F59" s="59" t="s">
        <v>275</v>
      </c>
      <c r="G59" s="68"/>
      <c r="H59" s="69"/>
      <c r="I59" s="73"/>
      <c r="J59" s="130">
        <v>12.1</v>
      </c>
      <c r="K59" s="131"/>
      <c r="L59" s="62"/>
      <c r="M59" s="66"/>
      <c r="N59" s="55"/>
      <c r="O59" s="56"/>
      <c r="P59" s="57"/>
      <c r="Q59" s="67" t="s">
        <v>21</v>
      </c>
      <c r="R59" s="64" t="s">
        <v>663</v>
      </c>
      <c r="S59" s="68"/>
      <c r="T59" s="69"/>
      <c r="U59" s="73"/>
      <c r="V59" s="130">
        <v>17.1</v>
      </c>
      <c r="W59" s="131"/>
    </row>
    <row r="60" spans="1:23" s="65" customFormat="1" ht="12.75" customHeight="1">
      <c r="A60" s="66"/>
      <c r="B60" s="55"/>
      <c r="C60" s="56"/>
      <c r="D60" s="57"/>
      <c r="E60" s="67" t="s">
        <v>23</v>
      </c>
      <c r="F60" s="59" t="s">
        <v>664</v>
      </c>
      <c r="G60" s="60"/>
      <c r="H60" s="69"/>
      <c r="I60" s="132">
        <v>11.1</v>
      </c>
      <c r="J60" s="130" t="s">
        <v>140</v>
      </c>
      <c r="K60" s="133">
        <v>6.1</v>
      </c>
      <c r="L60" s="62"/>
      <c r="M60" s="66"/>
      <c r="N60" s="55"/>
      <c r="O60" s="56"/>
      <c r="P60" s="57"/>
      <c r="Q60" s="67" t="s">
        <v>23</v>
      </c>
      <c r="R60" s="64" t="s">
        <v>500</v>
      </c>
      <c r="S60" s="60"/>
      <c r="T60" s="69"/>
      <c r="U60" s="132">
        <v>7.1</v>
      </c>
      <c r="V60" s="130" t="s">
        <v>140</v>
      </c>
      <c r="W60" s="133">
        <v>5.1</v>
      </c>
    </row>
    <row r="61" spans="1:23" s="65" customFormat="1" ht="12.75" customHeight="1">
      <c r="A61" s="66"/>
      <c r="B61" s="55"/>
      <c r="C61" s="56"/>
      <c r="D61" s="57"/>
      <c r="E61" s="58" t="s">
        <v>24</v>
      </c>
      <c r="F61" s="59" t="s">
        <v>485</v>
      </c>
      <c r="G61" s="60"/>
      <c r="H61" s="69"/>
      <c r="I61" s="73"/>
      <c r="J61" s="130">
        <v>11.1</v>
      </c>
      <c r="K61" s="131"/>
      <c r="L61" s="62"/>
      <c r="M61" s="66"/>
      <c r="N61" s="55"/>
      <c r="O61" s="56"/>
      <c r="P61" s="57"/>
      <c r="Q61" s="58" t="s">
        <v>24</v>
      </c>
      <c r="R61" s="64" t="s">
        <v>665</v>
      </c>
      <c r="S61" s="60"/>
      <c r="T61" s="69"/>
      <c r="U61" s="73"/>
      <c r="V61" s="130">
        <v>11.1</v>
      </c>
      <c r="W61" s="131"/>
    </row>
    <row r="62" spans="1:23" s="65" customFormat="1" ht="12.75" customHeight="1">
      <c r="A62" s="71" t="s">
        <v>19</v>
      </c>
      <c r="B62" s="59" t="s">
        <v>666</v>
      </c>
      <c r="C62" s="56"/>
      <c r="D62" s="57"/>
      <c r="E62" s="72"/>
      <c r="F62" s="60"/>
      <c r="G62" s="58" t="s">
        <v>19</v>
      </c>
      <c r="H62" s="59" t="s">
        <v>501</v>
      </c>
      <c r="I62" s="60"/>
      <c r="J62" s="73"/>
      <c r="K62" s="70"/>
      <c r="L62" s="62"/>
      <c r="M62" s="71" t="s">
        <v>19</v>
      </c>
      <c r="N62" s="64" t="s">
        <v>667</v>
      </c>
      <c r="O62" s="56"/>
      <c r="P62" s="57"/>
      <c r="Q62" s="72"/>
      <c r="R62" s="106"/>
      <c r="S62" s="58" t="s">
        <v>19</v>
      </c>
      <c r="T62" s="59" t="s">
        <v>668</v>
      </c>
      <c r="U62" s="60"/>
      <c r="V62" s="73"/>
      <c r="W62" s="70"/>
    </row>
    <row r="63" spans="1:23" s="65" customFormat="1" ht="12.75" customHeight="1">
      <c r="A63" s="74" t="s">
        <v>21</v>
      </c>
      <c r="B63" s="59" t="s">
        <v>669</v>
      </c>
      <c r="C63" s="75"/>
      <c r="D63" s="57"/>
      <c r="E63" s="72"/>
      <c r="F63" s="69"/>
      <c r="G63" s="67" t="s">
        <v>21</v>
      </c>
      <c r="H63" s="59" t="s">
        <v>670</v>
      </c>
      <c r="I63" s="60"/>
      <c r="J63" s="73"/>
      <c r="K63" s="70"/>
      <c r="L63" s="62"/>
      <c r="M63" s="74" t="s">
        <v>21</v>
      </c>
      <c r="N63" s="64" t="s">
        <v>485</v>
      </c>
      <c r="O63" s="75"/>
      <c r="P63" s="57"/>
      <c r="Q63" s="72"/>
      <c r="R63" s="107"/>
      <c r="S63" s="67" t="s">
        <v>21</v>
      </c>
      <c r="T63" s="59" t="s">
        <v>406</v>
      </c>
      <c r="U63" s="60"/>
      <c r="V63" s="73"/>
      <c r="W63" s="70"/>
    </row>
    <row r="64" spans="1:23" s="65" customFormat="1" ht="12.75" customHeight="1">
      <c r="A64" s="74" t="s">
        <v>23</v>
      </c>
      <c r="B64" s="59" t="s">
        <v>17</v>
      </c>
      <c r="C64" s="56"/>
      <c r="D64" s="57"/>
      <c r="E64" s="72"/>
      <c r="F64" s="69"/>
      <c r="G64" s="67" t="s">
        <v>23</v>
      </c>
      <c r="H64" s="59" t="s">
        <v>485</v>
      </c>
      <c r="I64" s="60"/>
      <c r="J64" s="60"/>
      <c r="K64" s="70"/>
      <c r="L64" s="62"/>
      <c r="M64" s="74" t="s">
        <v>23</v>
      </c>
      <c r="N64" s="64" t="s">
        <v>671</v>
      </c>
      <c r="O64" s="56"/>
      <c r="P64" s="57"/>
      <c r="Q64" s="72"/>
      <c r="R64" s="107"/>
      <c r="S64" s="67" t="s">
        <v>23</v>
      </c>
      <c r="T64" s="59" t="s">
        <v>672</v>
      </c>
      <c r="U64" s="60"/>
      <c r="V64" s="60"/>
      <c r="W64" s="70"/>
    </row>
    <row r="65" spans="1:23" s="65" customFormat="1" ht="12.75" customHeight="1">
      <c r="A65" s="71" t="s">
        <v>24</v>
      </c>
      <c r="B65" s="59" t="s">
        <v>673</v>
      </c>
      <c r="C65" s="75"/>
      <c r="D65" s="57"/>
      <c r="E65" s="72"/>
      <c r="F65" s="60"/>
      <c r="G65" s="58" t="s">
        <v>24</v>
      </c>
      <c r="H65" s="59" t="s">
        <v>474</v>
      </c>
      <c r="I65" s="59" t="s">
        <v>27</v>
      </c>
      <c r="J65" s="73"/>
      <c r="K65" s="70"/>
      <c r="L65" s="62"/>
      <c r="M65" s="71" t="s">
        <v>24</v>
      </c>
      <c r="N65" s="64" t="s">
        <v>674</v>
      </c>
      <c r="O65" s="75"/>
      <c r="P65" s="57"/>
      <c r="Q65" s="72"/>
      <c r="R65" s="106"/>
      <c r="S65" s="58" t="s">
        <v>24</v>
      </c>
      <c r="T65" s="59" t="s">
        <v>31</v>
      </c>
      <c r="U65" s="59" t="s">
        <v>27</v>
      </c>
      <c r="V65" s="73"/>
      <c r="W65" s="70"/>
    </row>
    <row r="66" spans="1:23" s="65" customFormat="1" ht="12.75" customHeight="1">
      <c r="A66" s="76"/>
      <c r="B66" s="75"/>
      <c r="C66" s="75"/>
      <c r="D66" s="57"/>
      <c r="E66" s="58" t="s">
        <v>19</v>
      </c>
      <c r="F66" s="59" t="s">
        <v>155</v>
      </c>
      <c r="G66" s="60"/>
      <c r="H66" s="77" t="s">
        <v>30</v>
      </c>
      <c r="I66" s="59" t="s">
        <v>675</v>
      </c>
      <c r="J66" s="73"/>
      <c r="K66" s="70"/>
      <c r="L66" s="62"/>
      <c r="M66" s="76"/>
      <c r="N66" s="108"/>
      <c r="O66" s="75"/>
      <c r="P66" s="57"/>
      <c r="Q66" s="58" t="s">
        <v>19</v>
      </c>
      <c r="R66" s="64" t="s">
        <v>636</v>
      </c>
      <c r="S66" s="60"/>
      <c r="T66" s="77" t="s">
        <v>30</v>
      </c>
      <c r="U66" s="59" t="s">
        <v>676</v>
      </c>
      <c r="V66" s="73"/>
      <c r="W66" s="70"/>
    </row>
    <row r="67" spans="1:23" s="65" customFormat="1" ht="12.75" customHeight="1">
      <c r="A67" s="66"/>
      <c r="B67" s="59" t="s">
        <v>32</v>
      </c>
      <c r="C67" s="56"/>
      <c r="D67" s="57"/>
      <c r="E67" s="67" t="s">
        <v>21</v>
      </c>
      <c r="F67" s="59" t="s">
        <v>66</v>
      </c>
      <c r="G67" s="60"/>
      <c r="H67" s="77" t="s">
        <v>33</v>
      </c>
      <c r="I67" s="59" t="s">
        <v>675</v>
      </c>
      <c r="J67" s="55"/>
      <c r="K67" s="70"/>
      <c r="L67" s="62"/>
      <c r="M67" s="66"/>
      <c r="N67" s="64" t="s">
        <v>32</v>
      </c>
      <c r="O67" s="56"/>
      <c r="P67" s="57"/>
      <c r="Q67" s="67" t="s">
        <v>21</v>
      </c>
      <c r="R67" s="64" t="s">
        <v>677</v>
      </c>
      <c r="S67" s="60"/>
      <c r="T67" s="77" t="s">
        <v>33</v>
      </c>
      <c r="U67" s="59" t="s">
        <v>676</v>
      </c>
      <c r="V67" s="55"/>
      <c r="W67" s="70"/>
    </row>
    <row r="68" spans="1:23" s="65" customFormat="1" ht="12.75" customHeight="1">
      <c r="A68" s="66"/>
      <c r="B68" s="59" t="s">
        <v>678</v>
      </c>
      <c r="C68" s="56"/>
      <c r="D68" s="57"/>
      <c r="E68" s="67" t="s">
        <v>23</v>
      </c>
      <c r="F68" s="59" t="s">
        <v>679</v>
      </c>
      <c r="G68" s="73"/>
      <c r="H68" s="77" t="s">
        <v>35</v>
      </c>
      <c r="I68" s="59" t="s">
        <v>680</v>
      </c>
      <c r="J68" s="55"/>
      <c r="K68" s="70"/>
      <c r="L68" s="62"/>
      <c r="M68" s="66"/>
      <c r="N68" s="64" t="s">
        <v>681</v>
      </c>
      <c r="O68" s="56"/>
      <c r="P68" s="57"/>
      <c r="Q68" s="67" t="s">
        <v>23</v>
      </c>
      <c r="R68" s="64" t="s">
        <v>682</v>
      </c>
      <c r="S68" s="73"/>
      <c r="T68" s="77" t="s">
        <v>35</v>
      </c>
      <c r="U68" s="59" t="s">
        <v>683</v>
      </c>
      <c r="V68" s="55"/>
      <c r="W68" s="70"/>
    </row>
    <row r="69" spans="1:23" s="65" customFormat="1" ht="12.75" customHeight="1">
      <c r="A69" s="78"/>
      <c r="B69" s="72"/>
      <c r="C69" s="72"/>
      <c r="D69" s="57"/>
      <c r="E69" s="58" t="s">
        <v>24</v>
      </c>
      <c r="F69" s="59" t="s">
        <v>684</v>
      </c>
      <c r="G69" s="72"/>
      <c r="H69" s="77" t="s">
        <v>36</v>
      </c>
      <c r="I69" s="59" t="s">
        <v>680</v>
      </c>
      <c r="J69" s="72"/>
      <c r="K69" s="79"/>
      <c r="L69" s="80"/>
      <c r="M69" s="78"/>
      <c r="N69" s="72"/>
      <c r="O69" s="72"/>
      <c r="P69" s="57"/>
      <c r="Q69" s="58" t="s">
        <v>24</v>
      </c>
      <c r="R69" s="64" t="s">
        <v>685</v>
      </c>
      <c r="S69" s="72"/>
      <c r="T69" s="77" t="s">
        <v>36</v>
      </c>
      <c r="U69" s="59" t="s">
        <v>683</v>
      </c>
      <c r="V69" s="72"/>
      <c r="W69" s="79"/>
    </row>
    <row r="70" spans="1:23" ht="4.5" customHeight="1">
      <c r="A70" s="81"/>
      <c r="B70" s="82"/>
      <c r="C70" s="83"/>
      <c r="D70" s="84"/>
      <c r="E70" s="85"/>
      <c r="F70" s="86"/>
      <c r="G70" s="87"/>
      <c r="H70" s="87"/>
      <c r="I70" s="83"/>
      <c r="J70" s="82"/>
      <c r="K70" s="88"/>
      <c r="M70" s="81"/>
      <c r="N70" s="82"/>
      <c r="O70" s="83"/>
      <c r="P70" s="84"/>
      <c r="Q70" s="85"/>
      <c r="R70" s="86"/>
      <c r="S70" s="87"/>
      <c r="T70" s="87"/>
      <c r="U70" s="83"/>
      <c r="V70" s="82"/>
      <c r="W70" s="88"/>
    </row>
    <row r="71" spans="1:23" ht="12.75" customHeight="1">
      <c r="A71" s="90"/>
      <c r="B71" s="90" t="s">
        <v>37</v>
      </c>
      <c r="C71" s="91"/>
      <c r="D71" s="92" t="s">
        <v>38</v>
      </c>
      <c r="E71" s="92" t="s">
        <v>39</v>
      </c>
      <c r="F71" s="92" t="s">
        <v>40</v>
      </c>
      <c r="G71" s="93" t="s">
        <v>41</v>
      </c>
      <c r="H71" s="93"/>
      <c r="I71" s="91" t="s">
        <v>42</v>
      </c>
      <c r="J71" s="92" t="s">
        <v>37</v>
      </c>
      <c r="K71" s="90" t="s">
        <v>43</v>
      </c>
      <c r="L71" s="40">
        <v>150</v>
      </c>
      <c r="M71" s="90"/>
      <c r="N71" s="90" t="s">
        <v>37</v>
      </c>
      <c r="O71" s="91"/>
      <c r="P71" s="92" t="s">
        <v>38</v>
      </c>
      <c r="Q71" s="92" t="s">
        <v>39</v>
      </c>
      <c r="R71" s="92" t="s">
        <v>40</v>
      </c>
      <c r="S71" s="93" t="s">
        <v>41</v>
      </c>
      <c r="T71" s="93"/>
      <c r="U71" s="91" t="s">
        <v>42</v>
      </c>
      <c r="V71" s="92" t="s">
        <v>37</v>
      </c>
      <c r="W71" s="90" t="s">
        <v>43</v>
      </c>
    </row>
    <row r="72" spans="1:23" ht="12.75">
      <c r="A72" s="94" t="s">
        <v>43</v>
      </c>
      <c r="B72" s="94" t="s">
        <v>44</v>
      </c>
      <c r="C72" s="95" t="s">
        <v>45</v>
      </c>
      <c r="D72" s="96" t="s">
        <v>46</v>
      </c>
      <c r="E72" s="96" t="s">
        <v>47</v>
      </c>
      <c r="F72" s="96"/>
      <c r="G72" s="97" t="s">
        <v>45</v>
      </c>
      <c r="H72" s="97" t="s">
        <v>42</v>
      </c>
      <c r="I72" s="95"/>
      <c r="J72" s="94" t="s">
        <v>44</v>
      </c>
      <c r="K72" s="94"/>
      <c r="L72" s="40">
        <v>150</v>
      </c>
      <c r="M72" s="94" t="s">
        <v>43</v>
      </c>
      <c r="N72" s="94" t="s">
        <v>44</v>
      </c>
      <c r="O72" s="95" t="s">
        <v>45</v>
      </c>
      <c r="P72" s="96" t="s">
        <v>46</v>
      </c>
      <c r="Q72" s="96" t="s">
        <v>47</v>
      </c>
      <c r="R72" s="96"/>
      <c r="S72" s="97" t="s">
        <v>45</v>
      </c>
      <c r="T72" s="97" t="s">
        <v>42</v>
      </c>
      <c r="U72" s="95"/>
      <c r="V72" s="94" t="s">
        <v>44</v>
      </c>
      <c r="W72" s="94"/>
    </row>
    <row r="73" spans="1:23" ht="16.5" customHeight="1">
      <c r="A73" s="98">
        <v>5</v>
      </c>
      <c r="B73" s="99">
        <v>8</v>
      </c>
      <c r="C73" s="100">
        <v>11</v>
      </c>
      <c r="D73" s="101" t="s">
        <v>167</v>
      </c>
      <c r="E73" s="101" t="s">
        <v>30</v>
      </c>
      <c r="F73" s="101">
        <v>11</v>
      </c>
      <c r="G73" s="101">
        <v>400</v>
      </c>
      <c r="H73" s="101"/>
      <c r="I73" s="100">
        <v>61</v>
      </c>
      <c r="J73" s="99">
        <v>6</v>
      </c>
      <c r="K73" s="98">
        <v>-5</v>
      </c>
      <c r="L73" s="40"/>
      <c r="M73" s="98">
        <v>-7</v>
      </c>
      <c r="N73" s="99">
        <v>3</v>
      </c>
      <c r="O73" s="100">
        <v>11</v>
      </c>
      <c r="P73" s="101" t="s">
        <v>81</v>
      </c>
      <c r="Q73" s="101" t="s">
        <v>33</v>
      </c>
      <c r="R73" s="101">
        <v>10</v>
      </c>
      <c r="S73" s="101"/>
      <c r="T73" s="101">
        <v>100</v>
      </c>
      <c r="U73" s="100">
        <v>61</v>
      </c>
      <c r="V73" s="99">
        <v>11</v>
      </c>
      <c r="W73" s="98">
        <v>7</v>
      </c>
    </row>
    <row r="74" spans="1:23" ht="16.5" customHeight="1">
      <c r="A74" s="98">
        <v>-7</v>
      </c>
      <c r="B74" s="99">
        <v>2</v>
      </c>
      <c r="C74" s="100">
        <v>62</v>
      </c>
      <c r="D74" s="101" t="s">
        <v>686</v>
      </c>
      <c r="E74" s="101" t="s">
        <v>30</v>
      </c>
      <c r="F74" s="101">
        <v>10</v>
      </c>
      <c r="G74" s="101"/>
      <c r="H74" s="101">
        <v>100</v>
      </c>
      <c r="I74" s="100">
        <v>12</v>
      </c>
      <c r="J74" s="99">
        <v>12</v>
      </c>
      <c r="K74" s="98">
        <v>7</v>
      </c>
      <c r="L74" s="40"/>
      <c r="M74" s="98">
        <v>7</v>
      </c>
      <c r="N74" s="99">
        <v>9</v>
      </c>
      <c r="O74" s="100">
        <v>62</v>
      </c>
      <c r="P74" s="101" t="s">
        <v>88</v>
      </c>
      <c r="Q74" s="101" t="s">
        <v>35</v>
      </c>
      <c r="R74" s="101">
        <v>8</v>
      </c>
      <c r="S74" s="101">
        <v>500</v>
      </c>
      <c r="T74" s="101"/>
      <c r="U74" s="100">
        <v>12</v>
      </c>
      <c r="V74" s="99">
        <v>5</v>
      </c>
      <c r="W74" s="98">
        <v>-7</v>
      </c>
    </row>
    <row r="75" spans="1:23" ht="16.5" customHeight="1">
      <c r="A75" s="98">
        <v>-4</v>
      </c>
      <c r="B75" s="99">
        <v>6</v>
      </c>
      <c r="C75" s="100">
        <v>21</v>
      </c>
      <c r="D75" s="101" t="s">
        <v>81</v>
      </c>
      <c r="E75" s="101" t="s">
        <v>35</v>
      </c>
      <c r="F75" s="101">
        <v>10</v>
      </c>
      <c r="G75" s="101">
        <v>50</v>
      </c>
      <c r="H75" s="101"/>
      <c r="I75" s="100">
        <v>54</v>
      </c>
      <c r="J75" s="102">
        <v>8</v>
      </c>
      <c r="K75" s="103">
        <v>4</v>
      </c>
      <c r="L75" s="104"/>
      <c r="M75" s="103">
        <v>-7</v>
      </c>
      <c r="N75" s="102">
        <v>3</v>
      </c>
      <c r="O75" s="100">
        <v>21</v>
      </c>
      <c r="P75" s="101" t="s">
        <v>81</v>
      </c>
      <c r="Q75" s="101" t="s">
        <v>33</v>
      </c>
      <c r="R75" s="101">
        <v>10</v>
      </c>
      <c r="S75" s="101"/>
      <c r="T75" s="101">
        <v>100</v>
      </c>
      <c r="U75" s="100">
        <v>54</v>
      </c>
      <c r="V75" s="99">
        <v>11</v>
      </c>
      <c r="W75" s="98">
        <v>7</v>
      </c>
    </row>
    <row r="76" spans="1:23" ht="16.5" customHeight="1">
      <c r="A76" s="98">
        <v>6</v>
      </c>
      <c r="B76" s="99">
        <v>11</v>
      </c>
      <c r="C76" s="100">
        <v>52</v>
      </c>
      <c r="D76" s="101" t="s">
        <v>167</v>
      </c>
      <c r="E76" s="101" t="s">
        <v>30</v>
      </c>
      <c r="F76" s="101">
        <v>12</v>
      </c>
      <c r="G76" s="101">
        <v>420</v>
      </c>
      <c r="H76" s="101"/>
      <c r="I76" s="100">
        <v>22</v>
      </c>
      <c r="J76" s="99">
        <v>3</v>
      </c>
      <c r="K76" s="98">
        <v>-6</v>
      </c>
      <c r="L76" s="40"/>
      <c r="M76" s="98">
        <v>-7</v>
      </c>
      <c r="N76" s="99">
        <v>3</v>
      </c>
      <c r="O76" s="100">
        <v>52</v>
      </c>
      <c r="P76" s="101" t="s">
        <v>81</v>
      </c>
      <c r="Q76" s="101" t="s">
        <v>33</v>
      </c>
      <c r="R76" s="101">
        <v>10</v>
      </c>
      <c r="S76" s="101"/>
      <c r="T76" s="101">
        <v>100</v>
      </c>
      <c r="U76" s="100">
        <v>22</v>
      </c>
      <c r="V76" s="99">
        <v>11</v>
      </c>
      <c r="W76" s="98">
        <v>7</v>
      </c>
    </row>
    <row r="77" spans="1:23" ht="16.5" customHeight="1">
      <c r="A77" s="98">
        <v>8</v>
      </c>
      <c r="B77" s="99">
        <v>14</v>
      </c>
      <c r="C77" s="100">
        <v>32</v>
      </c>
      <c r="D77" s="101" t="s">
        <v>88</v>
      </c>
      <c r="E77" s="101" t="s">
        <v>30</v>
      </c>
      <c r="F77" s="101">
        <v>11</v>
      </c>
      <c r="G77" s="101">
        <v>550</v>
      </c>
      <c r="H77" s="101"/>
      <c r="I77" s="100">
        <v>42</v>
      </c>
      <c r="J77" s="99">
        <v>0</v>
      </c>
      <c r="K77" s="98">
        <v>-8</v>
      </c>
      <c r="L77" s="40"/>
      <c r="M77" s="98">
        <v>-7</v>
      </c>
      <c r="N77" s="99">
        <v>3</v>
      </c>
      <c r="O77" s="100">
        <v>32</v>
      </c>
      <c r="P77" s="101" t="s">
        <v>81</v>
      </c>
      <c r="Q77" s="101" t="s">
        <v>33</v>
      </c>
      <c r="R77" s="101">
        <v>10</v>
      </c>
      <c r="S77" s="101"/>
      <c r="T77" s="101">
        <v>100</v>
      </c>
      <c r="U77" s="100">
        <v>42</v>
      </c>
      <c r="V77" s="99">
        <v>11</v>
      </c>
      <c r="W77" s="98">
        <v>7</v>
      </c>
    </row>
    <row r="78" spans="1:23" ht="16.5" customHeight="1">
      <c r="A78" s="98">
        <v>-7</v>
      </c>
      <c r="B78" s="99">
        <v>2</v>
      </c>
      <c r="C78" s="100">
        <v>41</v>
      </c>
      <c r="D78" s="101" t="s">
        <v>686</v>
      </c>
      <c r="E78" s="101" t="s">
        <v>30</v>
      </c>
      <c r="F78" s="101">
        <v>10</v>
      </c>
      <c r="G78" s="101"/>
      <c r="H78" s="101">
        <v>100</v>
      </c>
      <c r="I78" s="100">
        <v>31</v>
      </c>
      <c r="J78" s="99">
        <v>12</v>
      </c>
      <c r="K78" s="98">
        <v>7</v>
      </c>
      <c r="L78" s="40"/>
      <c r="M78" s="98">
        <v>9</v>
      </c>
      <c r="N78" s="99">
        <v>12</v>
      </c>
      <c r="O78" s="100">
        <v>41</v>
      </c>
      <c r="P78" s="101" t="s">
        <v>89</v>
      </c>
      <c r="Q78" s="101" t="s">
        <v>33</v>
      </c>
      <c r="R78" s="101">
        <v>10</v>
      </c>
      <c r="S78" s="101">
        <v>620</v>
      </c>
      <c r="T78" s="101"/>
      <c r="U78" s="100">
        <v>31</v>
      </c>
      <c r="V78" s="99">
        <v>2</v>
      </c>
      <c r="W78" s="98">
        <v>-9</v>
      </c>
    </row>
    <row r="79" spans="1:23" ht="16.5" customHeight="1">
      <c r="A79" s="98">
        <v>6</v>
      </c>
      <c r="B79" s="99">
        <v>11</v>
      </c>
      <c r="C79" s="100">
        <v>72</v>
      </c>
      <c r="D79" s="101" t="s">
        <v>167</v>
      </c>
      <c r="E79" s="101" t="s">
        <v>30</v>
      </c>
      <c r="F79" s="101">
        <v>12</v>
      </c>
      <c r="G79" s="101">
        <v>420</v>
      </c>
      <c r="H79" s="101"/>
      <c r="I79" s="100">
        <v>82</v>
      </c>
      <c r="J79" s="102">
        <v>3</v>
      </c>
      <c r="K79" s="103">
        <v>-6</v>
      </c>
      <c r="L79" s="104"/>
      <c r="M79" s="103">
        <v>10</v>
      </c>
      <c r="N79" s="102">
        <v>14</v>
      </c>
      <c r="O79" s="100">
        <v>72</v>
      </c>
      <c r="P79" s="101" t="s">
        <v>89</v>
      </c>
      <c r="Q79" s="101" t="s">
        <v>33</v>
      </c>
      <c r="R79" s="101">
        <v>11</v>
      </c>
      <c r="S79" s="101">
        <v>650</v>
      </c>
      <c r="T79" s="101"/>
      <c r="U79" s="100">
        <v>82</v>
      </c>
      <c r="V79" s="99">
        <v>0</v>
      </c>
      <c r="W79" s="98">
        <v>-10</v>
      </c>
    </row>
    <row r="80" spans="1:23" ht="16.5" customHeight="1">
      <c r="A80" s="98">
        <v>-7</v>
      </c>
      <c r="B80" s="99">
        <v>2</v>
      </c>
      <c r="C80" s="100">
        <v>81</v>
      </c>
      <c r="D80" s="101" t="s">
        <v>48</v>
      </c>
      <c r="E80" s="101" t="s">
        <v>30</v>
      </c>
      <c r="F80" s="101">
        <v>7</v>
      </c>
      <c r="G80" s="101"/>
      <c r="H80" s="101">
        <v>100</v>
      </c>
      <c r="I80" s="100">
        <v>71</v>
      </c>
      <c r="J80" s="99">
        <v>12</v>
      </c>
      <c r="K80" s="98">
        <v>7</v>
      </c>
      <c r="L80" s="40"/>
      <c r="M80" s="98">
        <v>7</v>
      </c>
      <c r="N80" s="99">
        <v>9</v>
      </c>
      <c r="O80" s="100">
        <v>81</v>
      </c>
      <c r="P80" s="101" t="s">
        <v>88</v>
      </c>
      <c r="Q80" s="101" t="s">
        <v>35</v>
      </c>
      <c r="R80" s="101">
        <v>8</v>
      </c>
      <c r="S80" s="101">
        <v>500</v>
      </c>
      <c r="T80" s="101"/>
      <c r="U80" s="100">
        <v>71</v>
      </c>
      <c r="V80" s="99">
        <v>5</v>
      </c>
      <c r="W80" s="98">
        <v>-7</v>
      </c>
    </row>
    <row r="81" spans="1:23" s="65" customFormat="1" ht="30" customHeight="1">
      <c r="A81" s="41"/>
      <c r="B81" s="41"/>
      <c r="C81" s="105"/>
      <c r="D81" s="41"/>
      <c r="E81" s="41"/>
      <c r="F81" s="41"/>
      <c r="G81" s="41"/>
      <c r="H81" s="41"/>
      <c r="I81" s="105"/>
      <c r="J81" s="41"/>
      <c r="K81" s="41"/>
      <c r="L81" s="89"/>
      <c r="M81" s="41"/>
      <c r="N81" s="41"/>
      <c r="O81" s="105"/>
      <c r="P81" s="41"/>
      <c r="Q81" s="41"/>
      <c r="R81" s="41"/>
      <c r="S81" s="41"/>
      <c r="T81" s="41"/>
      <c r="U81" s="105"/>
      <c r="V81" s="41"/>
      <c r="W81" s="41"/>
    </row>
    <row r="82" spans="1:23" s="65" customFormat="1" ht="15">
      <c r="A82" s="32"/>
      <c r="B82" s="33" t="s">
        <v>10</v>
      </c>
      <c r="C82" s="34"/>
      <c r="D82" s="33"/>
      <c r="E82" s="35" t="s">
        <v>50</v>
      </c>
      <c r="F82" s="36"/>
      <c r="G82" s="37" t="s">
        <v>12</v>
      </c>
      <c r="H82" s="37"/>
      <c r="I82" s="38" t="s">
        <v>51</v>
      </c>
      <c r="J82" s="38"/>
      <c r="K82" s="39"/>
      <c r="L82" s="40">
        <v>150</v>
      </c>
      <c r="M82" s="32"/>
      <c r="N82" s="33" t="s">
        <v>10</v>
      </c>
      <c r="O82" s="34"/>
      <c r="P82" s="33"/>
      <c r="Q82" s="35" t="s">
        <v>52</v>
      </c>
      <c r="R82" s="36"/>
      <c r="S82" s="37" t="s">
        <v>12</v>
      </c>
      <c r="T82" s="37"/>
      <c r="U82" s="38" t="s">
        <v>53</v>
      </c>
      <c r="V82" s="38"/>
      <c r="W82" s="39"/>
    </row>
    <row r="83" spans="1:23" s="65" customFormat="1" ht="12.75">
      <c r="A83" s="42"/>
      <c r="B83" s="42"/>
      <c r="C83" s="43"/>
      <c r="D83" s="44"/>
      <c r="E83" s="44"/>
      <c r="F83" s="44"/>
      <c r="G83" s="45" t="s">
        <v>16</v>
      </c>
      <c r="H83" s="45"/>
      <c r="I83" s="38" t="s">
        <v>54</v>
      </c>
      <c r="J83" s="38"/>
      <c r="K83" s="39"/>
      <c r="L83" s="40">
        <v>150</v>
      </c>
      <c r="M83" s="42"/>
      <c r="N83" s="42"/>
      <c r="O83" s="43"/>
      <c r="P83" s="44"/>
      <c r="Q83" s="44"/>
      <c r="R83" s="44"/>
      <c r="S83" s="45" t="s">
        <v>16</v>
      </c>
      <c r="T83" s="45"/>
      <c r="U83" s="38" t="s">
        <v>55</v>
      </c>
      <c r="V83" s="38"/>
      <c r="W83" s="39"/>
    </row>
    <row r="84" spans="1:23" ht="4.5" customHeight="1">
      <c r="A84" s="46"/>
      <c r="B84" s="47"/>
      <c r="C84" s="48"/>
      <c r="D84" s="49"/>
      <c r="E84" s="50"/>
      <c r="F84" s="51"/>
      <c r="G84" s="52"/>
      <c r="H84" s="52"/>
      <c r="I84" s="48"/>
      <c r="J84" s="47"/>
      <c r="K84" s="53"/>
      <c r="L84" s="40"/>
      <c r="M84" s="46"/>
      <c r="N84" s="47"/>
      <c r="O84" s="48"/>
      <c r="P84" s="49"/>
      <c r="Q84" s="50"/>
      <c r="R84" s="51"/>
      <c r="S84" s="52"/>
      <c r="T84" s="52"/>
      <c r="U84" s="48"/>
      <c r="V84" s="47"/>
      <c r="W84" s="53"/>
    </row>
    <row r="85" spans="1:23" s="65" customFormat="1" ht="12.75" customHeight="1">
      <c r="A85" s="54" t="s">
        <v>603</v>
      </c>
      <c r="B85" s="55"/>
      <c r="C85" s="56"/>
      <c r="D85" s="57"/>
      <c r="E85" s="58" t="s">
        <v>19</v>
      </c>
      <c r="F85" s="59" t="s">
        <v>623</v>
      </c>
      <c r="G85" s="60"/>
      <c r="H85" s="61"/>
      <c r="I85" s="135">
        <v>0</v>
      </c>
      <c r="J85" s="135"/>
      <c r="K85" s="136"/>
      <c r="L85" s="62"/>
      <c r="M85" s="63" t="s">
        <v>603</v>
      </c>
      <c r="N85" s="55"/>
      <c r="O85" s="56"/>
      <c r="P85" s="57"/>
      <c r="Q85" s="58" t="s">
        <v>19</v>
      </c>
      <c r="R85" s="64" t="s">
        <v>259</v>
      </c>
      <c r="S85" s="60"/>
      <c r="T85" s="61"/>
      <c r="U85" s="135">
        <v>0</v>
      </c>
      <c r="V85" s="135"/>
      <c r="W85" s="136"/>
    </row>
    <row r="86" spans="1:23" s="65" customFormat="1" ht="12.75" customHeight="1">
      <c r="A86" s="66"/>
      <c r="B86" s="55"/>
      <c r="C86" s="56"/>
      <c r="D86" s="57"/>
      <c r="E86" s="67" t="s">
        <v>21</v>
      </c>
      <c r="F86" s="59" t="s">
        <v>687</v>
      </c>
      <c r="G86" s="68"/>
      <c r="H86" s="69"/>
      <c r="I86" s="73"/>
      <c r="J86" s="130">
        <v>9.1</v>
      </c>
      <c r="K86" s="131"/>
      <c r="L86" s="62"/>
      <c r="M86" s="66"/>
      <c r="N86" s="55"/>
      <c r="O86" s="56"/>
      <c r="P86" s="57"/>
      <c r="Q86" s="67" t="s">
        <v>21</v>
      </c>
      <c r="R86" s="64" t="s">
        <v>688</v>
      </c>
      <c r="S86" s="68"/>
      <c r="T86" s="69"/>
      <c r="U86" s="73"/>
      <c r="V86" s="130">
        <v>6.1</v>
      </c>
      <c r="W86" s="131"/>
    </row>
    <row r="87" spans="1:23" s="65" customFormat="1" ht="12.75" customHeight="1">
      <c r="A87" s="66"/>
      <c r="B87" s="55"/>
      <c r="C87" s="56"/>
      <c r="D87" s="57"/>
      <c r="E87" s="67" t="s">
        <v>23</v>
      </c>
      <c r="F87" s="59" t="s">
        <v>689</v>
      </c>
      <c r="G87" s="60"/>
      <c r="H87" s="69"/>
      <c r="I87" s="132">
        <v>15.1</v>
      </c>
      <c r="J87" s="130" t="s">
        <v>140</v>
      </c>
      <c r="K87" s="133">
        <v>8.1</v>
      </c>
      <c r="L87" s="62"/>
      <c r="M87" s="66"/>
      <c r="N87" s="55"/>
      <c r="O87" s="56"/>
      <c r="P87" s="57"/>
      <c r="Q87" s="67" t="s">
        <v>23</v>
      </c>
      <c r="R87" s="64" t="s">
        <v>276</v>
      </c>
      <c r="S87" s="60"/>
      <c r="T87" s="69"/>
      <c r="U87" s="132">
        <v>11.1</v>
      </c>
      <c r="V87" s="130" t="s">
        <v>140</v>
      </c>
      <c r="W87" s="133">
        <v>9.1</v>
      </c>
    </row>
    <row r="88" spans="1:23" s="65" customFormat="1" ht="12.75" customHeight="1">
      <c r="A88" s="66"/>
      <c r="B88" s="55"/>
      <c r="C88" s="56"/>
      <c r="D88" s="57"/>
      <c r="E88" s="58" t="s">
        <v>24</v>
      </c>
      <c r="F88" s="59" t="s">
        <v>690</v>
      </c>
      <c r="G88" s="60"/>
      <c r="H88" s="69"/>
      <c r="I88" s="73"/>
      <c r="J88" s="130">
        <v>8.1</v>
      </c>
      <c r="K88" s="131"/>
      <c r="L88" s="62"/>
      <c r="M88" s="66"/>
      <c r="N88" s="55"/>
      <c r="O88" s="56"/>
      <c r="P88" s="57"/>
      <c r="Q88" s="58" t="s">
        <v>24</v>
      </c>
      <c r="R88" s="64" t="s">
        <v>691</v>
      </c>
      <c r="S88" s="60"/>
      <c r="T88" s="69"/>
      <c r="U88" s="73"/>
      <c r="V88" s="130">
        <v>14.1</v>
      </c>
      <c r="W88" s="131"/>
    </row>
    <row r="89" spans="1:23" s="65" customFormat="1" ht="12.75" customHeight="1">
      <c r="A89" s="71" t="s">
        <v>19</v>
      </c>
      <c r="B89" s="59" t="s">
        <v>642</v>
      </c>
      <c r="C89" s="56"/>
      <c r="D89" s="57"/>
      <c r="E89" s="72"/>
      <c r="F89" s="60"/>
      <c r="G89" s="58" t="s">
        <v>19</v>
      </c>
      <c r="H89" s="59" t="s">
        <v>338</v>
      </c>
      <c r="I89" s="60"/>
      <c r="J89" s="73"/>
      <c r="K89" s="70"/>
      <c r="L89" s="62"/>
      <c r="M89" s="71" t="s">
        <v>19</v>
      </c>
      <c r="N89" s="64" t="s">
        <v>557</v>
      </c>
      <c r="O89" s="56"/>
      <c r="P89" s="57"/>
      <c r="Q89" s="72"/>
      <c r="R89" s="106"/>
      <c r="S89" s="58" t="s">
        <v>19</v>
      </c>
      <c r="T89" s="59" t="s">
        <v>388</v>
      </c>
      <c r="U89" s="60"/>
      <c r="V89" s="73"/>
      <c r="W89" s="70"/>
    </row>
    <row r="90" spans="1:23" s="65" customFormat="1" ht="12.75" customHeight="1">
      <c r="A90" s="74" t="s">
        <v>21</v>
      </c>
      <c r="B90" s="59" t="s">
        <v>530</v>
      </c>
      <c r="C90" s="75"/>
      <c r="D90" s="57"/>
      <c r="E90" s="72"/>
      <c r="F90" s="69"/>
      <c r="G90" s="67" t="s">
        <v>21</v>
      </c>
      <c r="H90" s="59" t="s">
        <v>269</v>
      </c>
      <c r="I90" s="60"/>
      <c r="J90" s="73"/>
      <c r="K90" s="70"/>
      <c r="L90" s="62"/>
      <c r="M90" s="74" t="s">
        <v>21</v>
      </c>
      <c r="N90" s="64" t="s">
        <v>692</v>
      </c>
      <c r="O90" s="75"/>
      <c r="P90" s="57"/>
      <c r="Q90" s="72"/>
      <c r="R90" s="107"/>
      <c r="S90" s="67" t="s">
        <v>21</v>
      </c>
      <c r="T90" s="59" t="s">
        <v>693</v>
      </c>
      <c r="U90" s="60"/>
      <c r="V90" s="73"/>
      <c r="W90" s="70"/>
    </row>
    <row r="91" spans="1:23" s="65" customFormat="1" ht="12.75" customHeight="1">
      <c r="A91" s="74" t="s">
        <v>23</v>
      </c>
      <c r="B91" s="59" t="s">
        <v>28</v>
      </c>
      <c r="C91" s="56"/>
      <c r="D91" s="57"/>
      <c r="E91" s="72"/>
      <c r="F91" s="69"/>
      <c r="G91" s="67" t="s">
        <v>23</v>
      </c>
      <c r="H91" s="59" t="s">
        <v>694</v>
      </c>
      <c r="I91" s="60"/>
      <c r="J91" s="60"/>
      <c r="K91" s="70"/>
      <c r="L91" s="62"/>
      <c r="M91" s="74" t="s">
        <v>23</v>
      </c>
      <c r="N91" s="64" t="s">
        <v>695</v>
      </c>
      <c r="O91" s="56"/>
      <c r="P91" s="57"/>
      <c r="Q91" s="72"/>
      <c r="R91" s="107"/>
      <c r="S91" s="67" t="s">
        <v>23</v>
      </c>
      <c r="T91" s="59" t="s">
        <v>696</v>
      </c>
      <c r="U91" s="60"/>
      <c r="V91" s="60"/>
      <c r="W91" s="70"/>
    </row>
    <row r="92" spans="1:23" s="65" customFormat="1" ht="12.75" customHeight="1">
      <c r="A92" s="71" t="s">
        <v>24</v>
      </c>
      <c r="B92" s="59" t="s">
        <v>490</v>
      </c>
      <c r="C92" s="75"/>
      <c r="D92" s="57"/>
      <c r="E92" s="72"/>
      <c r="F92" s="60"/>
      <c r="G92" s="58" t="s">
        <v>24</v>
      </c>
      <c r="H92" s="59" t="s">
        <v>697</v>
      </c>
      <c r="I92" s="59" t="s">
        <v>27</v>
      </c>
      <c r="J92" s="73"/>
      <c r="K92" s="70"/>
      <c r="L92" s="62"/>
      <c r="M92" s="71" t="s">
        <v>24</v>
      </c>
      <c r="N92" s="64" t="s">
        <v>698</v>
      </c>
      <c r="O92" s="75"/>
      <c r="P92" s="57"/>
      <c r="Q92" s="72"/>
      <c r="R92" s="106"/>
      <c r="S92" s="58" t="s">
        <v>24</v>
      </c>
      <c r="T92" s="59" t="s">
        <v>505</v>
      </c>
      <c r="U92" s="59" t="s">
        <v>27</v>
      </c>
      <c r="V92" s="73"/>
      <c r="W92" s="70"/>
    </row>
    <row r="93" spans="1:23" s="65" customFormat="1" ht="12.75" customHeight="1">
      <c r="A93" s="76"/>
      <c r="B93" s="75"/>
      <c r="C93" s="75"/>
      <c r="D93" s="57"/>
      <c r="E93" s="58" t="s">
        <v>19</v>
      </c>
      <c r="F93" s="59" t="s">
        <v>699</v>
      </c>
      <c r="G93" s="60"/>
      <c r="H93" s="77" t="s">
        <v>30</v>
      </c>
      <c r="I93" s="59" t="s">
        <v>700</v>
      </c>
      <c r="J93" s="73"/>
      <c r="K93" s="70"/>
      <c r="L93" s="62"/>
      <c r="M93" s="76"/>
      <c r="N93" s="108"/>
      <c r="O93" s="75"/>
      <c r="P93" s="57"/>
      <c r="Q93" s="58" t="s">
        <v>19</v>
      </c>
      <c r="R93" s="64" t="s">
        <v>701</v>
      </c>
      <c r="S93" s="60"/>
      <c r="T93" s="77" t="s">
        <v>30</v>
      </c>
      <c r="U93" s="59" t="s">
        <v>702</v>
      </c>
      <c r="V93" s="73"/>
      <c r="W93" s="70"/>
    </row>
    <row r="94" spans="1:23" s="65" customFormat="1" ht="12.75" customHeight="1">
      <c r="A94" s="66"/>
      <c r="B94" s="59" t="s">
        <v>32</v>
      </c>
      <c r="C94" s="56"/>
      <c r="D94" s="57"/>
      <c r="E94" s="67" t="s">
        <v>21</v>
      </c>
      <c r="F94" s="59" t="s">
        <v>86</v>
      </c>
      <c r="G94" s="60"/>
      <c r="H94" s="77" t="s">
        <v>33</v>
      </c>
      <c r="I94" s="59" t="s">
        <v>703</v>
      </c>
      <c r="J94" s="55"/>
      <c r="K94" s="70"/>
      <c r="L94" s="62"/>
      <c r="M94" s="66"/>
      <c r="N94" s="64" t="s">
        <v>32</v>
      </c>
      <c r="O94" s="56"/>
      <c r="P94" s="57"/>
      <c r="Q94" s="67" t="s">
        <v>21</v>
      </c>
      <c r="R94" s="64" t="s">
        <v>395</v>
      </c>
      <c r="S94" s="60"/>
      <c r="T94" s="77" t="s">
        <v>33</v>
      </c>
      <c r="U94" s="59" t="s">
        <v>702</v>
      </c>
      <c r="V94" s="55"/>
      <c r="W94" s="70"/>
    </row>
    <row r="95" spans="1:23" s="65" customFormat="1" ht="12.75" customHeight="1">
      <c r="A95" s="66"/>
      <c r="B95" s="59" t="s">
        <v>704</v>
      </c>
      <c r="C95" s="56"/>
      <c r="D95" s="57"/>
      <c r="E95" s="67" t="s">
        <v>23</v>
      </c>
      <c r="F95" s="59" t="s">
        <v>705</v>
      </c>
      <c r="G95" s="73"/>
      <c r="H95" s="77" t="s">
        <v>35</v>
      </c>
      <c r="I95" s="59" t="s">
        <v>706</v>
      </c>
      <c r="J95" s="55"/>
      <c r="K95" s="70"/>
      <c r="L95" s="62"/>
      <c r="M95" s="66"/>
      <c r="N95" s="64" t="s">
        <v>707</v>
      </c>
      <c r="O95" s="56"/>
      <c r="P95" s="57"/>
      <c r="Q95" s="67" t="s">
        <v>23</v>
      </c>
      <c r="R95" s="64" t="s">
        <v>708</v>
      </c>
      <c r="S95" s="73"/>
      <c r="T95" s="77" t="s">
        <v>35</v>
      </c>
      <c r="U95" s="59" t="s">
        <v>709</v>
      </c>
      <c r="V95" s="55"/>
      <c r="W95" s="70"/>
    </row>
    <row r="96" spans="1:23" s="65" customFormat="1" ht="12.75" customHeight="1">
      <c r="A96" s="78"/>
      <c r="B96" s="72"/>
      <c r="C96" s="72"/>
      <c r="D96" s="57"/>
      <c r="E96" s="58" t="s">
        <v>24</v>
      </c>
      <c r="F96" s="59" t="s">
        <v>710</v>
      </c>
      <c r="G96" s="72"/>
      <c r="H96" s="77" t="s">
        <v>36</v>
      </c>
      <c r="I96" s="59" t="s">
        <v>711</v>
      </c>
      <c r="J96" s="72"/>
      <c r="K96" s="79"/>
      <c r="L96" s="80"/>
      <c r="M96" s="78"/>
      <c r="N96" s="72"/>
      <c r="O96" s="72"/>
      <c r="P96" s="57"/>
      <c r="Q96" s="58" t="s">
        <v>24</v>
      </c>
      <c r="R96" s="64" t="s">
        <v>712</v>
      </c>
      <c r="S96" s="72"/>
      <c r="T96" s="77" t="s">
        <v>36</v>
      </c>
      <c r="U96" s="59" t="s">
        <v>713</v>
      </c>
      <c r="V96" s="72"/>
      <c r="W96" s="79"/>
    </row>
    <row r="97" spans="1:23" ht="4.5" customHeight="1">
      <c r="A97" s="81"/>
      <c r="B97" s="82"/>
      <c r="C97" s="83"/>
      <c r="D97" s="84"/>
      <c r="E97" s="85"/>
      <c r="F97" s="86"/>
      <c r="G97" s="87"/>
      <c r="H97" s="87"/>
      <c r="I97" s="83"/>
      <c r="J97" s="82"/>
      <c r="K97" s="88"/>
      <c r="M97" s="81"/>
      <c r="N97" s="82"/>
      <c r="O97" s="83"/>
      <c r="P97" s="84"/>
      <c r="Q97" s="85"/>
      <c r="R97" s="86"/>
      <c r="S97" s="87"/>
      <c r="T97" s="87"/>
      <c r="U97" s="83"/>
      <c r="V97" s="82"/>
      <c r="W97" s="88"/>
    </row>
    <row r="98" spans="1:23" ht="12.75" customHeight="1">
      <c r="A98" s="90"/>
      <c r="B98" s="90" t="s">
        <v>37</v>
      </c>
      <c r="C98" s="91"/>
      <c r="D98" s="92" t="s">
        <v>38</v>
      </c>
      <c r="E98" s="92" t="s">
        <v>39</v>
      </c>
      <c r="F98" s="92" t="s">
        <v>40</v>
      </c>
      <c r="G98" s="93" t="s">
        <v>41</v>
      </c>
      <c r="H98" s="93"/>
      <c r="I98" s="91" t="s">
        <v>42</v>
      </c>
      <c r="J98" s="92" t="s">
        <v>37</v>
      </c>
      <c r="K98" s="90" t="s">
        <v>43</v>
      </c>
      <c r="L98" s="40">
        <v>150</v>
      </c>
      <c r="M98" s="90"/>
      <c r="N98" s="90" t="s">
        <v>37</v>
      </c>
      <c r="O98" s="91"/>
      <c r="P98" s="92" t="s">
        <v>38</v>
      </c>
      <c r="Q98" s="92" t="s">
        <v>39</v>
      </c>
      <c r="R98" s="92" t="s">
        <v>40</v>
      </c>
      <c r="S98" s="93" t="s">
        <v>41</v>
      </c>
      <c r="T98" s="93"/>
      <c r="U98" s="91" t="s">
        <v>42</v>
      </c>
      <c r="V98" s="92" t="s">
        <v>37</v>
      </c>
      <c r="W98" s="90" t="s">
        <v>43</v>
      </c>
    </row>
    <row r="99" spans="1:23" ht="12.75">
      <c r="A99" s="94" t="s">
        <v>43</v>
      </c>
      <c r="B99" s="94" t="s">
        <v>44</v>
      </c>
      <c r="C99" s="95" t="s">
        <v>45</v>
      </c>
      <c r="D99" s="96" t="s">
        <v>46</v>
      </c>
      <c r="E99" s="96" t="s">
        <v>47</v>
      </c>
      <c r="F99" s="96"/>
      <c r="G99" s="97" t="s">
        <v>45</v>
      </c>
      <c r="H99" s="97" t="s">
        <v>42</v>
      </c>
      <c r="I99" s="95"/>
      <c r="J99" s="94" t="s">
        <v>44</v>
      </c>
      <c r="K99" s="94"/>
      <c r="L99" s="40">
        <v>150</v>
      </c>
      <c r="M99" s="94" t="s">
        <v>43</v>
      </c>
      <c r="N99" s="94" t="s">
        <v>44</v>
      </c>
      <c r="O99" s="95" t="s">
        <v>45</v>
      </c>
      <c r="P99" s="96" t="s">
        <v>46</v>
      </c>
      <c r="Q99" s="96" t="s">
        <v>47</v>
      </c>
      <c r="R99" s="96"/>
      <c r="S99" s="97" t="s">
        <v>45</v>
      </c>
      <c r="T99" s="97" t="s">
        <v>42</v>
      </c>
      <c r="U99" s="95"/>
      <c r="V99" s="94" t="s">
        <v>44</v>
      </c>
      <c r="W99" s="94"/>
    </row>
    <row r="100" spans="1:23" ht="16.5" customHeight="1">
      <c r="A100" s="98">
        <v>1</v>
      </c>
      <c r="B100" s="99">
        <v>12</v>
      </c>
      <c r="C100" s="100">
        <v>11</v>
      </c>
      <c r="D100" s="101" t="s">
        <v>69</v>
      </c>
      <c r="E100" s="101" t="s">
        <v>36</v>
      </c>
      <c r="F100" s="101">
        <v>9</v>
      </c>
      <c r="G100" s="101"/>
      <c r="H100" s="101">
        <v>140</v>
      </c>
      <c r="I100" s="100">
        <v>61</v>
      </c>
      <c r="J100" s="99">
        <v>2</v>
      </c>
      <c r="K100" s="98">
        <v>-1</v>
      </c>
      <c r="L100" s="40"/>
      <c r="M100" s="98">
        <v>-4</v>
      </c>
      <c r="N100" s="99">
        <v>2</v>
      </c>
      <c r="O100" s="100">
        <v>11</v>
      </c>
      <c r="P100" s="101" t="s">
        <v>714</v>
      </c>
      <c r="Q100" s="101" t="s">
        <v>30</v>
      </c>
      <c r="R100" s="101">
        <v>7</v>
      </c>
      <c r="S100" s="101"/>
      <c r="T100" s="101">
        <v>100</v>
      </c>
      <c r="U100" s="100">
        <v>61</v>
      </c>
      <c r="V100" s="99">
        <v>12</v>
      </c>
      <c r="W100" s="98">
        <v>4</v>
      </c>
    </row>
    <row r="101" spans="1:23" ht="16.5" customHeight="1">
      <c r="A101" s="98">
        <v>0</v>
      </c>
      <c r="B101" s="99">
        <v>6</v>
      </c>
      <c r="C101" s="100">
        <v>62</v>
      </c>
      <c r="D101" s="101" t="s">
        <v>452</v>
      </c>
      <c r="E101" s="101" t="s">
        <v>35</v>
      </c>
      <c r="F101" s="101">
        <v>10</v>
      </c>
      <c r="G101" s="101"/>
      <c r="H101" s="101">
        <v>180</v>
      </c>
      <c r="I101" s="100">
        <v>12</v>
      </c>
      <c r="J101" s="99">
        <v>8</v>
      </c>
      <c r="K101" s="98">
        <v>0</v>
      </c>
      <c r="L101" s="40"/>
      <c r="M101" s="98">
        <v>1</v>
      </c>
      <c r="N101" s="99">
        <v>6</v>
      </c>
      <c r="O101" s="100">
        <v>62</v>
      </c>
      <c r="P101" s="101" t="s">
        <v>714</v>
      </c>
      <c r="Q101" s="101" t="s">
        <v>30</v>
      </c>
      <c r="R101" s="101">
        <v>8</v>
      </c>
      <c r="S101" s="101">
        <v>90</v>
      </c>
      <c r="T101" s="101"/>
      <c r="U101" s="100">
        <v>12</v>
      </c>
      <c r="V101" s="99">
        <v>8</v>
      </c>
      <c r="W101" s="98">
        <v>-1</v>
      </c>
    </row>
    <row r="102" spans="1:23" ht="16.5" customHeight="1">
      <c r="A102" s="98">
        <v>1</v>
      </c>
      <c r="B102" s="99">
        <v>10</v>
      </c>
      <c r="C102" s="100">
        <v>21</v>
      </c>
      <c r="D102" s="101" t="s">
        <v>452</v>
      </c>
      <c r="E102" s="101" t="s">
        <v>35</v>
      </c>
      <c r="F102" s="101">
        <v>9</v>
      </c>
      <c r="G102" s="101"/>
      <c r="H102" s="101">
        <v>150</v>
      </c>
      <c r="I102" s="100">
        <v>54</v>
      </c>
      <c r="J102" s="102">
        <v>4</v>
      </c>
      <c r="K102" s="103">
        <v>-1</v>
      </c>
      <c r="L102" s="104"/>
      <c r="M102" s="103">
        <v>-4</v>
      </c>
      <c r="N102" s="102">
        <v>2</v>
      </c>
      <c r="O102" s="100">
        <v>21</v>
      </c>
      <c r="P102" s="101" t="s">
        <v>421</v>
      </c>
      <c r="Q102" s="101" t="s">
        <v>30</v>
      </c>
      <c r="R102" s="101">
        <v>6</v>
      </c>
      <c r="S102" s="101"/>
      <c r="T102" s="101">
        <v>100</v>
      </c>
      <c r="U102" s="100">
        <v>54</v>
      </c>
      <c r="V102" s="99">
        <v>12</v>
      </c>
      <c r="W102" s="98">
        <v>4</v>
      </c>
    </row>
    <row r="103" spans="1:23" ht="16.5" customHeight="1">
      <c r="A103" s="98">
        <v>-10</v>
      </c>
      <c r="B103" s="99">
        <v>0</v>
      </c>
      <c r="C103" s="100">
        <v>52</v>
      </c>
      <c r="D103" s="101" t="s">
        <v>48</v>
      </c>
      <c r="E103" s="101" t="s">
        <v>35</v>
      </c>
      <c r="F103" s="101">
        <v>11</v>
      </c>
      <c r="G103" s="101"/>
      <c r="H103" s="101">
        <v>660</v>
      </c>
      <c r="I103" s="100">
        <v>22</v>
      </c>
      <c r="J103" s="99">
        <v>14</v>
      </c>
      <c r="K103" s="98">
        <v>10</v>
      </c>
      <c r="L103" s="40"/>
      <c r="M103" s="98">
        <v>-4</v>
      </c>
      <c r="N103" s="99">
        <v>2</v>
      </c>
      <c r="O103" s="100">
        <v>52</v>
      </c>
      <c r="P103" s="101" t="s">
        <v>290</v>
      </c>
      <c r="Q103" s="101" t="s">
        <v>30</v>
      </c>
      <c r="R103" s="101">
        <v>8</v>
      </c>
      <c r="S103" s="101"/>
      <c r="T103" s="101">
        <v>100</v>
      </c>
      <c r="U103" s="100">
        <v>22</v>
      </c>
      <c r="V103" s="99">
        <v>12</v>
      </c>
      <c r="W103" s="98">
        <v>4</v>
      </c>
    </row>
    <row r="104" spans="1:23" ht="16.5" customHeight="1">
      <c r="A104" s="98">
        <v>-1</v>
      </c>
      <c r="B104" s="99">
        <v>4</v>
      </c>
      <c r="C104" s="100">
        <v>32</v>
      </c>
      <c r="D104" s="101" t="s">
        <v>421</v>
      </c>
      <c r="E104" s="101" t="s">
        <v>35</v>
      </c>
      <c r="F104" s="101">
        <v>11</v>
      </c>
      <c r="G104" s="101"/>
      <c r="H104" s="101">
        <v>210</v>
      </c>
      <c r="I104" s="100">
        <v>42</v>
      </c>
      <c r="J104" s="99">
        <v>10</v>
      </c>
      <c r="K104" s="98">
        <v>1</v>
      </c>
      <c r="L104" s="40"/>
      <c r="M104" s="98">
        <v>2</v>
      </c>
      <c r="N104" s="99">
        <v>9</v>
      </c>
      <c r="O104" s="100">
        <v>32</v>
      </c>
      <c r="P104" s="101" t="s">
        <v>291</v>
      </c>
      <c r="Q104" s="101" t="s">
        <v>35</v>
      </c>
      <c r="R104" s="101">
        <v>7</v>
      </c>
      <c r="S104" s="101">
        <v>100</v>
      </c>
      <c r="T104" s="101"/>
      <c r="U104" s="100">
        <v>42</v>
      </c>
      <c r="V104" s="99">
        <v>5</v>
      </c>
      <c r="W104" s="98">
        <v>-2</v>
      </c>
    </row>
    <row r="105" spans="1:23" ht="16.5" customHeight="1">
      <c r="A105" s="98">
        <v>7</v>
      </c>
      <c r="B105" s="99">
        <v>14</v>
      </c>
      <c r="C105" s="100">
        <v>41</v>
      </c>
      <c r="D105" s="101" t="s">
        <v>421</v>
      </c>
      <c r="E105" s="101" t="s">
        <v>35</v>
      </c>
      <c r="F105" s="101">
        <v>6</v>
      </c>
      <c r="G105" s="101">
        <v>100</v>
      </c>
      <c r="H105" s="101"/>
      <c r="I105" s="100">
        <v>31</v>
      </c>
      <c r="J105" s="99">
        <v>0</v>
      </c>
      <c r="K105" s="98">
        <v>-7</v>
      </c>
      <c r="L105" s="40"/>
      <c r="M105" s="98">
        <v>4</v>
      </c>
      <c r="N105" s="99">
        <v>14</v>
      </c>
      <c r="O105" s="100">
        <v>41</v>
      </c>
      <c r="P105" s="101" t="s">
        <v>69</v>
      </c>
      <c r="Q105" s="101" t="s">
        <v>36</v>
      </c>
      <c r="R105" s="101">
        <v>6</v>
      </c>
      <c r="S105" s="101">
        <v>200</v>
      </c>
      <c r="T105" s="101"/>
      <c r="U105" s="100">
        <v>31</v>
      </c>
      <c r="V105" s="99">
        <v>0</v>
      </c>
      <c r="W105" s="98">
        <v>-4</v>
      </c>
    </row>
    <row r="106" spans="1:23" ht="16.5" customHeight="1">
      <c r="A106" s="98">
        <v>0</v>
      </c>
      <c r="B106" s="99">
        <v>8</v>
      </c>
      <c r="C106" s="100">
        <v>72</v>
      </c>
      <c r="D106" s="101" t="s">
        <v>69</v>
      </c>
      <c r="E106" s="101" t="s">
        <v>36</v>
      </c>
      <c r="F106" s="101">
        <v>10</v>
      </c>
      <c r="G106" s="101"/>
      <c r="H106" s="101">
        <v>170</v>
      </c>
      <c r="I106" s="100">
        <v>82</v>
      </c>
      <c r="J106" s="102">
        <v>6</v>
      </c>
      <c r="K106" s="103">
        <v>0</v>
      </c>
      <c r="L106" s="104"/>
      <c r="M106" s="103">
        <v>2</v>
      </c>
      <c r="N106" s="102">
        <v>12</v>
      </c>
      <c r="O106" s="100">
        <v>72</v>
      </c>
      <c r="P106" s="101" t="s">
        <v>63</v>
      </c>
      <c r="Q106" s="101" t="s">
        <v>33</v>
      </c>
      <c r="R106" s="101">
        <v>8</v>
      </c>
      <c r="S106" s="101">
        <v>110</v>
      </c>
      <c r="T106" s="101"/>
      <c r="U106" s="100">
        <v>82</v>
      </c>
      <c r="V106" s="99">
        <v>2</v>
      </c>
      <c r="W106" s="98">
        <v>-2</v>
      </c>
    </row>
    <row r="107" spans="1:23" ht="16.5" customHeight="1">
      <c r="A107" s="98">
        <v>-10</v>
      </c>
      <c r="B107" s="99">
        <v>2</v>
      </c>
      <c r="C107" s="100">
        <v>81</v>
      </c>
      <c r="D107" s="101" t="s">
        <v>48</v>
      </c>
      <c r="E107" s="101" t="s">
        <v>35</v>
      </c>
      <c r="F107" s="101">
        <v>10</v>
      </c>
      <c r="G107" s="101"/>
      <c r="H107" s="101">
        <v>630</v>
      </c>
      <c r="I107" s="100">
        <v>71</v>
      </c>
      <c r="J107" s="99">
        <v>12</v>
      </c>
      <c r="K107" s="98">
        <v>10</v>
      </c>
      <c r="L107" s="40"/>
      <c r="M107" s="98">
        <v>2</v>
      </c>
      <c r="N107" s="99">
        <v>9</v>
      </c>
      <c r="O107" s="100">
        <v>81</v>
      </c>
      <c r="P107" s="101" t="s">
        <v>291</v>
      </c>
      <c r="Q107" s="101" t="s">
        <v>35</v>
      </c>
      <c r="R107" s="101">
        <v>7</v>
      </c>
      <c r="S107" s="101">
        <v>100</v>
      </c>
      <c r="T107" s="101"/>
      <c r="U107" s="100">
        <v>71</v>
      </c>
      <c r="V107" s="99">
        <v>5</v>
      </c>
      <c r="W107" s="98">
        <v>-2</v>
      </c>
    </row>
    <row r="108" spans="1:23" s="65" customFormat="1" ht="9.75" customHeight="1">
      <c r="A108" s="41"/>
      <c r="B108" s="41"/>
      <c r="C108" s="105"/>
      <c r="D108" s="41"/>
      <c r="E108" s="41"/>
      <c r="F108" s="41"/>
      <c r="G108" s="41"/>
      <c r="H108" s="41"/>
      <c r="I108" s="105"/>
      <c r="J108" s="41"/>
      <c r="K108" s="41"/>
      <c r="L108" s="89"/>
      <c r="M108" s="41"/>
      <c r="N108" s="41"/>
      <c r="O108" s="105"/>
      <c r="P108" s="41"/>
      <c r="Q108" s="41"/>
      <c r="R108" s="41"/>
      <c r="S108" s="41"/>
      <c r="T108" s="41"/>
      <c r="U108" s="105"/>
      <c r="V108" s="41"/>
      <c r="W108" s="41"/>
    </row>
    <row r="109" spans="1:23" s="65" customFormat="1" ht="15">
      <c r="A109" s="32"/>
      <c r="B109" s="33" t="s">
        <v>10</v>
      </c>
      <c r="C109" s="34"/>
      <c r="D109" s="33"/>
      <c r="E109" s="35" t="s">
        <v>64</v>
      </c>
      <c r="F109" s="36"/>
      <c r="G109" s="37" t="s">
        <v>12</v>
      </c>
      <c r="H109" s="37"/>
      <c r="I109" s="38" t="s">
        <v>13</v>
      </c>
      <c r="J109" s="38"/>
      <c r="K109" s="39"/>
      <c r="L109" s="40">
        <v>150</v>
      </c>
      <c r="M109" s="32"/>
      <c r="N109" s="33" t="s">
        <v>10</v>
      </c>
      <c r="O109" s="34"/>
      <c r="P109" s="33"/>
      <c r="Q109" s="35" t="s">
        <v>65</v>
      </c>
      <c r="R109" s="36"/>
      <c r="S109" s="37" t="s">
        <v>12</v>
      </c>
      <c r="T109" s="37"/>
      <c r="U109" s="38" t="s">
        <v>15</v>
      </c>
      <c r="V109" s="38"/>
      <c r="W109" s="39"/>
    </row>
    <row r="110" spans="1:23" s="65" customFormat="1" ht="12.75">
      <c r="A110" s="42"/>
      <c r="B110" s="42"/>
      <c r="C110" s="43"/>
      <c r="D110" s="44"/>
      <c r="E110" s="44"/>
      <c r="F110" s="44"/>
      <c r="G110" s="45" t="s">
        <v>16</v>
      </c>
      <c r="H110" s="45"/>
      <c r="I110" s="38" t="s">
        <v>18</v>
      </c>
      <c r="J110" s="38"/>
      <c r="K110" s="39"/>
      <c r="L110" s="40">
        <v>150</v>
      </c>
      <c r="M110" s="42"/>
      <c r="N110" s="42"/>
      <c r="O110" s="43"/>
      <c r="P110" s="44"/>
      <c r="Q110" s="44"/>
      <c r="R110" s="44"/>
      <c r="S110" s="45" t="s">
        <v>16</v>
      </c>
      <c r="T110" s="45"/>
      <c r="U110" s="38" t="s">
        <v>54</v>
      </c>
      <c r="V110" s="38"/>
      <c r="W110" s="39"/>
    </row>
    <row r="111" spans="1:23" ht="4.5" customHeight="1">
      <c r="A111" s="46"/>
      <c r="B111" s="47"/>
      <c r="C111" s="48"/>
      <c r="D111" s="49"/>
      <c r="E111" s="50"/>
      <c r="F111" s="51"/>
      <c r="G111" s="52"/>
      <c r="H111" s="52"/>
      <c r="I111" s="48"/>
      <c r="J111" s="47"/>
      <c r="K111" s="53"/>
      <c r="L111" s="40"/>
      <c r="M111" s="46"/>
      <c r="N111" s="47"/>
      <c r="O111" s="48"/>
      <c r="P111" s="49"/>
      <c r="Q111" s="50"/>
      <c r="R111" s="51"/>
      <c r="S111" s="52"/>
      <c r="T111" s="52"/>
      <c r="U111" s="48"/>
      <c r="V111" s="47"/>
      <c r="W111" s="53"/>
    </row>
    <row r="112" spans="1:23" s="65" customFormat="1" ht="12.75" customHeight="1">
      <c r="A112" s="54" t="s">
        <v>603</v>
      </c>
      <c r="B112" s="55"/>
      <c r="C112" s="56"/>
      <c r="D112" s="57"/>
      <c r="E112" s="58" t="s">
        <v>19</v>
      </c>
      <c r="F112" s="59" t="s">
        <v>137</v>
      </c>
      <c r="G112" s="60"/>
      <c r="H112" s="61"/>
      <c r="I112" s="135">
        <v>0</v>
      </c>
      <c r="J112" s="135"/>
      <c r="K112" s="136"/>
      <c r="L112" s="62"/>
      <c r="M112" s="63" t="s">
        <v>603</v>
      </c>
      <c r="N112" s="55"/>
      <c r="O112" s="56"/>
      <c r="P112" s="57"/>
      <c r="Q112" s="58" t="s">
        <v>19</v>
      </c>
      <c r="R112" s="64" t="s">
        <v>715</v>
      </c>
      <c r="S112" s="60"/>
      <c r="T112" s="61"/>
      <c r="U112" s="135">
        <v>0</v>
      </c>
      <c r="V112" s="135"/>
      <c r="W112" s="136"/>
    </row>
    <row r="113" spans="1:23" s="65" customFormat="1" ht="12.75" customHeight="1">
      <c r="A113" s="66"/>
      <c r="B113" s="55"/>
      <c r="C113" s="56"/>
      <c r="D113" s="57"/>
      <c r="E113" s="67" t="s">
        <v>21</v>
      </c>
      <c r="F113" s="59" t="s">
        <v>716</v>
      </c>
      <c r="G113" s="68"/>
      <c r="H113" s="69"/>
      <c r="I113" s="73"/>
      <c r="J113" s="130">
        <v>7.1</v>
      </c>
      <c r="K113" s="131"/>
      <c r="L113" s="62"/>
      <c r="M113" s="66"/>
      <c r="N113" s="55"/>
      <c r="O113" s="56"/>
      <c r="P113" s="57"/>
      <c r="Q113" s="67" t="s">
        <v>21</v>
      </c>
      <c r="R113" s="64" t="s">
        <v>717</v>
      </c>
      <c r="S113" s="68"/>
      <c r="T113" s="69"/>
      <c r="U113" s="73"/>
      <c r="V113" s="130">
        <v>6.1</v>
      </c>
      <c r="W113" s="131"/>
    </row>
    <row r="114" spans="1:23" s="65" customFormat="1" ht="12.75" customHeight="1">
      <c r="A114" s="66"/>
      <c r="B114" s="55"/>
      <c r="C114" s="56"/>
      <c r="D114" s="57"/>
      <c r="E114" s="67" t="s">
        <v>23</v>
      </c>
      <c r="F114" s="59" t="s">
        <v>519</v>
      </c>
      <c r="G114" s="60"/>
      <c r="H114" s="69"/>
      <c r="I114" s="132">
        <v>14.1</v>
      </c>
      <c r="J114" s="130" t="s">
        <v>140</v>
      </c>
      <c r="K114" s="133">
        <v>10.1</v>
      </c>
      <c r="L114" s="62"/>
      <c r="M114" s="66"/>
      <c r="N114" s="55"/>
      <c r="O114" s="56"/>
      <c r="P114" s="57"/>
      <c r="Q114" s="67" t="s">
        <v>23</v>
      </c>
      <c r="R114" s="64" t="s">
        <v>718</v>
      </c>
      <c r="S114" s="60"/>
      <c r="T114" s="69"/>
      <c r="U114" s="132">
        <v>12.1</v>
      </c>
      <c r="V114" s="130" t="s">
        <v>140</v>
      </c>
      <c r="W114" s="133">
        <v>9.1</v>
      </c>
    </row>
    <row r="115" spans="1:23" s="65" customFormat="1" ht="12.75" customHeight="1">
      <c r="A115" s="66"/>
      <c r="B115" s="55"/>
      <c r="C115" s="56"/>
      <c r="D115" s="57"/>
      <c r="E115" s="58" t="s">
        <v>24</v>
      </c>
      <c r="F115" s="59" t="s">
        <v>719</v>
      </c>
      <c r="G115" s="60"/>
      <c r="H115" s="69"/>
      <c r="I115" s="73"/>
      <c r="J115" s="130">
        <v>9.1</v>
      </c>
      <c r="K115" s="131"/>
      <c r="L115" s="62"/>
      <c r="M115" s="66"/>
      <c r="N115" s="55"/>
      <c r="O115" s="56"/>
      <c r="P115" s="57"/>
      <c r="Q115" s="58" t="s">
        <v>24</v>
      </c>
      <c r="R115" s="64" t="s">
        <v>720</v>
      </c>
      <c r="S115" s="60"/>
      <c r="T115" s="69"/>
      <c r="U115" s="73"/>
      <c r="V115" s="130">
        <v>13.1</v>
      </c>
      <c r="W115" s="131"/>
    </row>
    <row r="116" spans="1:23" s="65" customFormat="1" ht="12.75" customHeight="1">
      <c r="A116" s="71" t="s">
        <v>19</v>
      </c>
      <c r="B116" s="59" t="s">
        <v>721</v>
      </c>
      <c r="C116" s="56"/>
      <c r="D116" s="57"/>
      <c r="E116" s="72"/>
      <c r="F116" s="60"/>
      <c r="G116" s="58" t="s">
        <v>19</v>
      </c>
      <c r="H116" s="59" t="s">
        <v>722</v>
      </c>
      <c r="I116" s="60"/>
      <c r="J116" s="73"/>
      <c r="K116" s="70"/>
      <c r="L116" s="62"/>
      <c r="M116" s="71" t="s">
        <v>19</v>
      </c>
      <c r="N116" s="64" t="s">
        <v>723</v>
      </c>
      <c r="O116" s="56"/>
      <c r="P116" s="57"/>
      <c r="Q116" s="72"/>
      <c r="R116" s="106"/>
      <c r="S116" s="58" t="s">
        <v>19</v>
      </c>
      <c r="T116" s="59" t="s">
        <v>66</v>
      </c>
      <c r="U116" s="60"/>
      <c r="V116" s="73"/>
      <c r="W116" s="70"/>
    </row>
    <row r="117" spans="1:23" s="65" customFormat="1" ht="12.75" customHeight="1">
      <c r="A117" s="74" t="s">
        <v>21</v>
      </c>
      <c r="B117" s="59" t="s">
        <v>717</v>
      </c>
      <c r="C117" s="75"/>
      <c r="D117" s="57"/>
      <c r="E117" s="72"/>
      <c r="F117" s="69"/>
      <c r="G117" s="67" t="s">
        <v>21</v>
      </c>
      <c r="H117" s="59" t="s">
        <v>724</v>
      </c>
      <c r="I117" s="60"/>
      <c r="J117" s="73"/>
      <c r="K117" s="70"/>
      <c r="L117" s="62"/>
      <c r="M117" s="74" t="s">
        <v>21</v>
      </c>
      <c r="N117" s="64" t="s">
        <v>73</v>
      </c>
      <c r="O117" s="75"/>
      <c r="P117" s="57"/>
      <c r="Q117" s="72"/>
      <c r="R117" s="107"/>
      <c r="S117" s="67" t="s">
        <v>21</v>
      </c>
      <c r="T117" s="59" t="s">
        <v>725</v>
      </c>
      <c r="U117" s="60"/>
      <c r="V117" s="73"/>
      <c r="W117" s="70"/>
    </row>
    <row r="118" spans="1:23" s="65" customFormat="1" ht="12.75" customHeight="1">
      <c r="A118" s="74" t="s">
        <v>23</v>
      </c>
      <c r="B118" s="59" t="s">
        <v>726</v>
      </c>
      <c r="C118" s="56"/>
      <c r="D118" s="57"/>
      <c r="E118" s="72"/>
      <c r="F118" s="69"/>
      <c r="G118" s="67" t="s">
        <v>23</v>
      </c>
      <c r="H118" s="59" t="s">
        <v>727</v>
      </c>
      <c r="I118" s="60"/>
      <c r="J118" s="60"/>
      <c r="K118" s="70"/>
      <c r="L118" s="62"/>
      <c r="M118" s="74" t="s">
        <v>23</v>
      </c>
      <c r="N118" s="64" t="s">
        <v>728</v>
      </c>
      <c r="O118" s="56"/>
      <c r="P118" s="57"/>
      <c r="Q118" s="72"/>
      <c r="R118" s="107"/>
      <c r="S118" s="67" t="s">
        <v>23</v>
      </c>
      <c r="T118" s="59" t="s">
        <v>729</v>
      </c>
      <c r="U118" s="60"/>
      <c r="V118" s="60"/>
      <c r="W118" s="70"/>
    </row>
    <row r="119" spans="1:23" s="65" customFormat="1" ht="12.75" customHeight="1">
      <c r="A119" s="71" t="s">
        <v>24</v>
      </c>
      <c r="B119" s="59" t="s">
        <v>730</v>
      </c>
      <c r="C119" s="75"/>
      <c r="D119" s="57"/>
      <c r="E119" s="72"/>
      <c r="F119" s="60"/>
      <c r="G119" s="58" t="s">
        <v>24</v>
      </c>
      <c r="H119" s="59" t="s">
        <v>144</v>
      </c>
      <c r="I119" s="59" t="s">
        <v>27</v>
      </c>
      <c r="J119" s="73"/>
      <c r="K119" s="70"/>
      <c r="L119" s="62"/>
      <c r="M119" s="71" t="s">
        <v>24</v>
      </c>
      <c r="N119" s="64" t="s">
        <v>731</v>
      </c>
      <c r="O119" s="75"/>
      <c r="P119" s="57"/>
      <c r="Q119" s="72"/>
      <c r="R119" s="106"/>
      <c r="S119" s="58" t="s">
        <v>24</v>
      </c>
      <c r="T119" s="59" t="s">
        <v>732</v>
      </c>
      <c r="U119" s="59" t="s">
        <v>27</v>
      </c>
      <c r="V119" s="73"/>
      <c r="W119" s="70"/>
    </row>
    <row r="120" spans="1:23" s="65" customFormat="1" ht="12.75" customHeight="1">
      <c r="A120" s="76"/>
      <c r="B120" s="75"/>
      <c r="C120" s="75"/>
      <c r="D120" s="57"/>
      <c r="E120" s="58" t="s">
        <v>19</v>
      </c>
      <c r="F120" s="59" t="s">
        <v>733</v>
      </c>
      <c r="G120" s="60"/>
      <c r="H120" s="77" t="s">
        <v>30</v>
      </c>
      <c r="I120" s="59" t="s">
        <v>734</v>
      </c>
      <c r="J120" s="73"/>
      <c r="K120" s="70"/>
      <c r="L120" s="62"/>
      <c r="M120" s="76"/>
      <c r="N120" s="108"/>
      <c r="O120" s="75"/>
      <c r="P120" s="57"/>
      <c r="Q120" s="58" t="s">
        <v>19</v>
      </c>
      <c r="R120" s="64" t="s">
        <v>735</v>
      </c>
      <c r="S120" s="60"/>
      <c r="T120" s="77" t="s">
        <v>30</v>
      </c>
      <c r="U120" s="59" t="s">
        <v>736</v>
      </c>
      <c r="V120" s="73"/>
      <c r="W120" s="70"/>
    </row>
    <row r="121" spans="1:23" s="65" customFormat="1" ht="12.75" customHeight="1">
      <c r="A121" s="66"/>
      <c r="B121" s="59" t="s">
        <v>32</v>
      </c>
      <c r="C121" s="56"/>
      <c r="D121" s="57"/>
      <c r="E121" s="67" t="s">
        <v>21</v>
      </c>
      <c r="F121" s="59" t="s">
        <v>737</v>
      </c>
      <c r="G121" s="60"/>
      <c r="H121" s="77" t="s">
        <v>33</v>
      </c>
      <c r="I121" s="59" t="s">
        <v>734</v>
      </c>
      <c r="J121" s="55"/>
      <c r="K121" s="70"/>
      <c r="L121" s="62"/>
      <c r="M121" s="66"/>
      <c r="N121" s="64" t="s">
        <v>32</v>
      </c>
      <c r="O121" s="56"/>
      <c r="P121" s="57"/>
      <c r="Q121" s="67" t="s">
        <v>21</v>
      </c>
      <c r="R121" s="64" t="s">
        <v>738</v>
      </c>
      <c r="S121" s="60"/>
      <c r="T121" s="77" t="s">
        <v>33</v>
      </c>
      <c r="U121" s="59" t="s">
        <v>736</v>
      </c>
      <c r="V121" s="55"/>
      <c r="W121" s="70"/>
    </row>
    <row r="122" spans="1:23" s="65" customFormat="1" ht="12.75" customHeight="1">
      <c r="A122" s="66"/>
      <c r="B122" s="59" t="s">
        <v>739</v>
      </c>
      <c r="C122" s="56"/>
      <c r="D122" s="57"/>
      <c r="E122" s="67" t="s">
        <v>23</v>
      </c>
      <c r="F122" s="59" t="s">
        <v>740</v>
      </c>
      <c r="G122" s="73"/>
      <c r="H122" s="77" t="s">
        <v>35</v>
      </c>
      <c r="I122" s="59" t="s">
        <v>741</v>
      </c>
      <c r="J122" s="55"/>
      <c r="K122" s="70"/>
      <c r="L122" s="62"/>
      <c r="M122" s="66"/>
      <c r="N122" s="64" t="s">
        <v>742</v>
      </c>
      <c r="O122" s="56"/>
      <c r="P122" s="57"/>
      <c r="Q122" s="67" t="s">
        <v>23</v>
      </c>
      <c r="R122" s="64" t="s">
        <v>17</v>
      </c>
      <c r="S122" s="73"/>
      <c r="T122" s="77" t="s">
        <v>35</v>
      </c>
      <c r="U122" s="59" t="s">
        <v>743</v>
      </c>
      <c r="V122" s="55"/>
      <c r="W122" s="70"/>
    </row>
    <row r="123" spans="1:23" s="65" customFormat="1" ht="12.75" customHeight="1">
      <c r="A123" s="78"/>
      <c r="B123" s="72"/>
      <c r="C123" s="72"/>
      <c r="D123" s="57"/>
      <c r="E123" s="58" t="s">
        <v>24</v>
      </c>
      <c r="F123" s="59" t="s">
        <v>718</v>
      </c>
      <c r="G123" s="72"/>
      <c r="H123" s="77" t="s">
        <v>36</v>
      </c>
      <c r="I123" s="59" t="s">
        <v>741</v>
      </c>
      <c r="J123" s="72"/>
      <c r="K123" s="79"/>
      <c r="L123" s="80"/>
      <c r="M123" s="78"/>
      <c r="N123" s="72"/>
      <c r="O123" s="72"/>
      <c r="P123" s="57"/>
      <c r="Q123" s="58" t="s">
        <v>24</v>
      </c>
      <c r="R123" s="64" t="s">
        <v>392</v>
      </c>
      <c r="S123" s="72"/>
      <c r="T123" s="77" t="s">
        <v>36</v>
      </c>
      <c r="U123" s="59" t="s">
        <v>743</v>
      </c>
      <c r="V123" s="72"/>
      <c r="W123" s="79"/>
    </row>
    <row r="124" spans="1:23" ht="4.5" customHeight="1">
      <c r="A124" s="81"/>
      <c r="B124" s="82"/>
      <c r="C124" s="83"/>
      <c r="D124" s="84"/>
      <c r="E124" s="85"/>
      <c r="F124" s="86"/>
      <c r="G124" s="87"/>
      <c r="H124" s="87"/>
      <c r="I124" s="83"/>
      <c r="J124" s="82"/>
      <c r="K124" s="88"/>
      <c r="M124" s="81"/>
      <c r="N124" s="82"/>
      <c r="O124" s="83"/>
      <c r="P124" s="84"/>
      <c r="Q124" s="85"/>
      <c r="R124" s="86"/>
      <c r="S124" s="87"/>
      <c r="T124" s="87"/>
      <c r="U124" s="83"/>
      <c r="V124" s="82"/>
      <c r="W124" s="88"/>
    </row>
    <row r="125" spans="1:23" ht="12.75" customHeight="1">
      <c r="A125" s="90"/>
      <c r="B125" s="90" t="s">
        <v>37</v>
      </c>
      <c r="C125" s="91"/>
      <c r="D125" s="92" t="s">
        <v>38</v>
      </c>
      <c r="E125" s="92" t="s">
        <v>39</v>
      </c>
      <c r="F125" s="92" t="s">
        <v>40</v>
      </c>
      <c r="G125" s="93" t="s">
        <v>41</v>
      </c>
      <c r="H125" s="93"/>
      <c r="I125" s="91" t="s">
        <v>42</v>
      </c>
      <c r="J125" s="92" t="s">
        <v>37</v>
      </c>
      <c r="K125" s="90" t="s">
        <v>43</v>
      </c>
      <c r="L125" s="40">
        <v>150</v>
      </c>
      <c r="M125" s="90"/>
      <c r="N125" s="90" t="s">
        <v>37</v>
      </c>
      <c r="O125" s="91"/>
      <c r="P125" s="92" t="s">
        <v>38</v>
      </c>
      <c r="Q125" s="92" t="s">
        <v>39</v>
      </c>
      <c r="R125" s="92" t="s">
        <v>40</v>
      </c>
      <c r="S125" s="93" t="s">
        <v>41</v>
      </c>
      <c r="T125" s="93"/>
      <c r="U125" s="91" t="s">
        <v>42</v>
      </c>
      <c r="V125" s="92" t="s">
        <v>37</v>
      </c>
      <c r="W125" s="90" t="s">
        <v>43</v>
      </c>
    </row>
    <row r="126" spans="1:23" ht="12.75">
      <c r="A126" s="94" t="s">
        <v>43</v>
      </c>
      <c r="B126" s="94" t="s">
        <v>44</v>
      </c>
      <c r="C126" s="95" t="s">
        <v>45</v>
      </c>
      <c r="D126" s="96" t="s">
        <v>46</v>
      </c>
      <c r="E126" s="96" t="s">
        <v>47</v>
      </c>
      <c r="F126" s="96"/>
      <c r="G126" s="97" t="s">
        <v>45</v>
      </c>
      <c r="H126" s="97" t="s">
        <v>42</v>
      </c>
      <c r="I126" s="95"/>
      <c r="J126" s="94" t="s">
        <v>44</v>
      </c>
      <c r="K126" s="94"/>
      <c r="L126" s="40">
        <v>150</v>
      </c>
      <c r="M126" s="94" t="s">
        <v>43</v>
      </c>
      <c r="N126" s="94" t="s">
        <v>44</v>
      </c>
      <c r="O126" s="95" t="s">
        <v>45</v>
      </c>
      <c r="P126" s="96" t="s">
        <v>46</v>
      </c>
      <c r="Q126" s="96" t="s">
        <v>47</v>
      </c>
      <c r="R126" s="96"/>
      <c r="S126" s="97" t="s">
        <v>45</v>
      </c>
      <c r="T126" s="97" t="s">
        <v>42</v>
      </c>
      <c r="U126" s="95"/>
      <c r="V126" s="94" t="s">
        <v>44</v>
      </c>
      <c r="W126" s="94"/>
    </row>
    <row r="127" spans="1:23" ht="16.5" customHeight="1">
      <c r="A127" s="98">
        <v>-8</v>
      </c>
      <c r="B127" s="99">
        <v>0</v>
      </c>
      <c r="C127" s="100">
        <v>11</v>
      </c>
      <c r="D127" s="101" t="s">
        <v>48</v>
      </c>
      <c r="E127" s="101" t="s">
        <v>36</v>
      </c>
      <c r="F127" s="101">
        <v>10</v>
      </c>
      <c r="G127" s="101"/>
      <c r="H127" s="101">
        <v>430</v>
      </c>
      <c r="I127" s="100">
        <v>61</v>
      </c>
      <c r="J127" s="99">
        <v>14</v>
      </c>
      <c r="K127" s="98">
        <v>8</v>
      </c>
      <c r="L127" s="40"/>
      <c r="M127" s="98">
        <v>-11</v>
      </c>
      <c r="N127" s="99">
        <v>1</v>
      </c>
      <c r="O127" s="100">
        <v>11</v>
      </c>
      <c r="P127" s="101" t="s">
        <v>107</v>
      </c>
      <c r="Q127" s="101" t="s">
        <v>36</v>
      </c>
      <c r="R127" s="101">
        <v>10</v>
      </c>
      <c r="S127" s="101"/>
      <c r="T127" s="101">
        <v>130</v>
      </c>
      <c r="U127" s="100">
        <v>61</v>
      </c>
      <c r="V127" s="99">
        <v>13</v>
      </c>
      <c r="W127" s="98">
        <v>11</v>
      </c>
    </row>
    <row r="128" spans="1:23" ht="16.5" customHeight="1">
      <c r="A128" s="98">
        <v>-2</v>
      </c>
      <c r="B128" s="99">
        <v>7</v>
      </c>
      <c r="C128" s="100">
        <v>62</v>
      </c>
      <c r="D128" s="101" t="s">
        <v>291</v>
      </c>
      <c r="E128" s="101" t="s">
        <v>36</v>
      </c>
      <c r="F128" s="101">
        <v>10</v>
      </c>
      <c r="G128" s="101"/>
      <c r="H128" s="101">
        <v>130</v>
      </c>
      <c r="I128" s="100">
        <v>12</v>
      </c>
      <c r="J128" s="99">
        <v>7</v>
      </c>
      <c r="K128" s="98">
        <v>2</v>
      </c>
      <c r="L128" s="40"/>
      <c r="M128" s="98">
        <v>0</v>
      </c>
      <c r="N128" s="99">
        <v>7</v>
      </c>
      <c r="O128" s="100">
        <v>62</v>
      </c>
      <c r="P128" s="101" t="s">
        <v>61</v>
      </c>
      <c r="Q128" s="101" t="s">
        <v>33</v>
      </c>
      <c r="R128" s="101">
        <v>11</v>
      </c>
      <c r="S128" s="101">
        <v>450</v>
      </c>
      <c r="T128" s="101"/>
      <c r="U128" s="100">
        <v>12</v>
      </c>
      <c r="V128" s="99">
        <v>7</v>
      </c>
      <c r="W128" s="98">
        <v>0</v>
      </c>
    </row>
    <row r="129" spans="1:23" ht="16.5" customHeight="1">
      <c r="A129" s="98">
        <v>6</v>
      </c>
      <c r="B129" s="99">
        <v>12</v>
      </c>
      <c r="C129" s="100">
        <v>21</v>
      </c>
      <c r="D129" s="101" t="s">
        <v>48</v>
      </c>
      <c r="E129" s="101" t="s">
        <v>36</v>
      </c>
      <c r="F129" s="101">
        <v>6</v>
      </c>
      <c r="G129" s="101">
        <v>150</v>
      </c>
      <c r="H129" s="101"/>
      <c r="I129" s="100">
        <v>54</v>
      </c>
      <c r="J129" s="102">
        <v>2</v>
      </c>
      <c r="K129" s="103">
        <v>-6</v>
      </c>
      <c r="L129" s="104"/>
      <c r="M129" s="103">
        <v>5</v>
      </c>
      <c r="N129" s="102">
        <v>13</v>
      </c>
      <c r="O129" s="100">
        <v>21</v>
      </c>
      <c r="P129" s="101" t="s">
        <v>514</v>
      </c>
      <c r="Q129" s="101" t="s">
        <v>33</v>
      </c>
      <c r="R129" s="101">
        <v>11</v>
      </c>
      <c r="S129" s="101">
        <v>650</v>
      </c>
      <c r="T129" s="101"/>
      <c r="U129" s="100">
        <v>54</v>
      </c>
      <c r="V129" s="99">
        <v>1</v>
      </c>
      <c r="W129" s="98">
        <v>-5</v>
      </c>
    </row>
    <row r="130" spans="1:23" ht="16.5" customHeight="1">
      <c r="A130" s="98">
        <v>-2</v>
      </c>
      <c r="B130" s="99">
        <v>7</v>
      </c>
      <c r="C130" s="100">
        <v>52</v>
      </c>
      <c r="D130" s="101" t="s">
        <v>291</v>
      </c>
      <c r="E130" s="101" t="s">
        <v>36</v>
      </c>
      <c r="F130" s="101">
        <v>10</v>
      </c>
      <c r="G130" s="101"/>
      <c r="H130" s="101">
        <v>130</v>
      </c>
      <c r="I130" s="100">
        <v>22</v>
      </c>
      <c r="J130" s="99">
        <v>7</v>
      </c>
      <c r="K130" s="98">
        <v>2</v>
      </c>
      <c r="L130" s="40"/>
      <c r="M130" s="98">
        <v>0</v>
      </c>
      <c r="N130" s="99">
        <v>7</v>
      </c>
      <c r="O130" s="100">
        <v>52</v>
      </c>
      <c r="P130" s="101" t="s">
        <v>61</v>
      </c>
      <c r="Q130" s="101" t="s">
        <v>33</v>
      </c>
      <c r="R130" s="101">
        <v>11</v>
      </c>
      <c r="S130" s="101">
        <v>450</v>
      </c>
      <c r="T130" s="101"/>
      <c r="U130" s="100">
        <v>22</v>
      </c>
      <c r="V130" s="99">
        <v>7</v>
      </c>
      <c r="W130" s="98">
        <v>0</v>
      </c>
    </row>
    <row r="131" spans="1:23" ht="16.5" customHeight="1">
      <c r="A131" s="98">
        <v>6</v>
      </c>
      <c r="B131" s="99">
        <v>12</v>
      </c>
      <c r="C131" s="100">
        <v>32</v>
      </c>
      <c r="D131" s="101" t="s">
        <v>48</v>
      </c>
      <c r="E131" s="101" t="s">
        <v>35</v>
      </c>
      <c r="F131" s="101">
        <v>6</v>
      </c>
      <c r="G131" s="101">
        <v>150</v>
      </c>
      <c r="H131" s="101"/>
      <c r="I131" s="100">
        <v>42</v>
      </c>
      <c r="J131" s="99">
        <v>2</v>
      </c>
      <c r="K131" s="98">
        <v>-6</v>
      </c>
      <c r="L131" s="40"/>
      <c r="M131" s="98">
        <v>-11</v>
      </c>
      <c r="N131" s="99">
        <v>1</v>
      </c>
      <c r="O131" s="100">
        <v>32</v>
      </c>
      <c r="P131" s="101" t="s">
        <v>107</v>
      </c>
      <c r="Q131" s="101" t="s">
        <v>36</v>
      </c>
      <c r="R131" s="101">
        <v>10</v>
      </c>
      <c r="S131" s="101"/>
      <c r="T131" s="101">
        <v>130</v>
      </c>
      <c r="U131" s="100">
        <v>42</v>
      </c>
      <c r="V131" s="99">
        <v>13</v>
      </c>
      <c r="W131" s="98">
        <v>11</v>
      </c>
    </row>
    <row r="132" spans="1:23" ht="16.5" customHeight="1">
      <c r="A132" s="98">
        <v>-2</v>
      </c>
      <c r="B132" s="99">
        <v>3</v>
      </c>
      <c r="C132" s="100">
        <v>41</v>
      </c>
      <c r="D132" s="101" t="s">
        <v>80</v>
      </c>
      <c r="E132" s="101" t="s">
        <v>36</v>
      </c>
      <c r="F132" s="101">
        <v>11</v>
      </c>
      <c r="G132" s="101"/>
      <c r="H132" s="101">
        <v>150</v>
      </c>
      <c r="I132" s="100">
        <v>31</v>
      </c>
      <c r="J132" s="99">
        <v>11</v>
      </c>
      <c r="K132" s="98">
        <v>2</v>
      </c>
      <c r="L132" s="40"/>
      <c r="M132" s="98">
        <v>0</v>
      </c>
      <c r="N132" s="99">
        <v>7</v>
      </c>
      <c r="O132" s="100">
        <v>41</v>
      </c>
      <c r="P132" s="101" t="s">
        <v>61</v>
      </c>
      <c r="Q132" s="101" t="s">
        <v>33</v>
      </c>
      <c r="R132" s="101">
        <v>11</v>
      </c>
      <c r="S132" s="101">
        <v>450</v>
      </c>
      <c r="T132" s="101"/>
      <c r="U132" s="100">
        <v>31</v>
      </c>
      <c r="V132" s="99">
        <v>7</v>
      </c>
      <c r="W132" s="98">
        <v>0</v>
      </c>
    </row>
    <row r="133" spans="1:23" ht="16.5" customHeight="1">
      <c r="A133" s="98">
        <v>-2</v>
      </c>
      <c r="B133" s="99">
        <v>3</v>
      </c>
      <c r="C133" s="100">
        <v>72</v>
      </c>
      <c r="D133" s="101" t="s">
        <v>291</v>
      </c>
      <c r="E133" s="101" t="s">
        <v>36</v>
      </c>
      <c r="F133" s="101">
        <v>11</v>
      </c>
      <c r="G133" s="101"/>
      <c r="H133" s="101">
        <v>150</v>
      </c>
      <c r="I133" s="100">
        <v>82</v>
      </c>
      <c r="J133" s="102">
        <v>11</v>
      </c>
      <c r="K133" s="103">
        <v>2</v>
      </c>
      <c r="L133" s="104"/>
      <c r="M133" s="103">
        <v>0</v>
      </c>
      <c r="N133" s="102">
        <v>7</v>
      </c>
      <c r="O133" s="100">
        <v>72</v>
      </c>
      <c r="P133" s="101" t="s">
        <v>61</v>
      </c>
      <c r="Q133" s="101" t="s">
        <v>33</v>
      </c>
      <c r="R133" s="101">
        <v>11</v>
      </c>
      <c r="S133" s="101">
        <v>450</v>
      </c>
      <c r="T133" s="101"/>
      <c r="U133" s="100">
        <v>82</v>
      </c>
      <c r="V133" s="99">
        <v>7</v>
      </c>
      <c r="W133" s="98">
        <v>0</v>
      </c>
    </row>
    <row r="134" spans="1:23" ht="16.5" customHeight="1">
      <c r="A134" s="98">
        <v>6</v>
      </c>
      <c r="B134" s="99">
        <v>12</v>
      </c>
      <c r="C134" s="100">
        <v>81</v>
      </c>
      <c r="D134" s="101" t="s">
        <v>48</v>
      </c>
      <c r="E134" s="101" t="s">
        <v>35</v>
      </c>
      <c r="F134" s="101">
        <v>6</v>
      </c>
      <c r="G134" s="101">
        <v>150</v>
      </c>
      <c r="H134" s="101"/>
      <c r="I134" s="100">
        <v>71</v>
      </c>
      <c r="J134" s="99">
        <v>2</v>
      </c>
      <c r="K134" s="98">
        <v>-6</v>
      </c>
      <c r="L134" s="40"/>
      <c r="M134" s="98">
        <v>5</v>
      </c>
      <c r="N134" s="99">
        <v>13</v>
      </c>
      <c r="O134" s="100">
        <v>81</v>
      </c>
      <c r="P134" s="101" t="s">
        <v>514</v>
      </c>
      <c r="Q134" s="101" t="s">
        <v>33</v>
      </c>
      <c r="R134" s="101">
        <v>11</v>
      </c>
      <c r="S134" s="101">
        <v>650</v>
      </c>
      <c r="T134" s="101"/>
      <c r="U134" s="100">
        <v>71</v>
      </c>
      <c r="V134" s="99">
        <v>1</v>
      </c>
      <c r="W134" s="98">
        <v>-5</v>
      </c>
    </row>
    <row r="135" spans="1:23" s="65" customFormat="1" ht="30" customHeight="1">
      <c r="A135" s="41"/>
      <c r="B135" s="41"/>
      <c r="C135" s="105"/>
      <c r="D135" s="41"/>
      <c r="E135" s="41"/>
      <c r="F135" s="41"/>
      <c r="G135" s="41"/>
      <c r="H135" s="41"/>
      <c r="I135" s="105"/>
      <c r="J135" s="41"/>
      <c r="K135" s="41"/>
      <c r="L135" s="89"/>
      <c r="M135" s="41"/>
      <c r="N135" s="41"/>
      <c r="O135" s="105"/>
      <c r="P135" s="41"/>
      <c r="Q135" s="41"/>
      <c r="R135" s="41"/>
      <c r="S135" s="41"/>
      <c r="T135" s="41"/>
      <c r="U135" s="105"/>
      <c r="V135" s="41"/>
      <c r="W135" s="41"/>
    </row>
    <row r="136" spans="1:23" s="65" customFormat="1" ht="15">
      <c r="A136" s="32"/>
      <c r="B136" s="33" t="s">
        <v>10</v>
      </c>
      <c r="C136" s="34"/>
      <c r="D136" s="33"/>
      <c r="E136" s="35" t="s">
        <v>71</v>
      </c>
      <c r="F136" s="36"/>
      <c r="G136" s="37" t="s">
        <v>12</v>
      </c>
      <c r="H136" s="37"/>
      <c r="I136" s="38" t="s">
        <v>51</v>
      </c>
      <c r="J136" s="38"/>
      <c r="K136" s="39"/>
      <c r="L136" s="40">
        <v>150</v>
      </c>
      <c r="M136" s="32"/>
      <c r="N136" s="33" t="s">
        <v>10</v>
      </c>
      <c r="O136" s="34"/>
      <c r="P136" s="33"/>
      <c r="Q136" s="35" t="s">
        <v>72</v>
      </c>
      <c r="R136" s="36"/>
      <c r="S136" s="37" t="s">
        <v>12</v>
      </c>
      <c r="T136" s="37"/>
      <c r="U136" s="38" t="s">
        <v>53</v>
      </c>
      <c r="V136" s="38"/>
      <c r="W136" s="39"/>
    </row>
    <row r="137" spans="1:23" s="65" customFormat="1" ht="12.75">
      <c r="A137" s="42"/>
      <c r="B137" s="42"/>
      <c r="C137" s="43"/>
      <c r="D137" s="44"/>
      <c r="E137" s="44"/>
      <c r="F137" s="44"/>
      <c r="G137" s="45" t="s">
        <v>16</v>
      </c>
      <c r="H137" s="45"/>
      <c r="I137" s="38" t="s">
        <v>55</v>
      </c>
      <c r="J137" s="38"/>
      <c r="K137" s="39"/>
      <c r="L137" s="40">
        <v>150</v>
      </c>
      <c r="M137" s="42"/>
      <c r="N137" s="42"/>
      <c r="O137" s="43"/>
      <c r="P137" s="44"/>
      <c r="Q137" s="44"/>
      <c r="R137" s="44"/>
      <c r="S137" s="45" t="s">
        <v>16</v>
      </c>
      <c r="T137" s="45"/>
      <c r="U137" s="38" t="s">
        <v>17</v>
      </c>
      <c r="V137" s="38"/>
      <c r="W137" s="39"/>
    </row>
    <row r="138" spans="1:23" ht="4.5" customHeight="1">
      <c r="A138" s="46"/>
      <c r="B138" s="47"/>
      <c r="C138" s="48"/>
      <c r="D138" s="49"/>
      <c r="E138" s="50"/>
      <c r="F138" s="51"/>
      <c r="G138" s="52"/>
      <c r="H138" s="52"/>
      <c r="I138" s="48"/>
      <c r="J138" s="47"/>
      <c r="K138" s="53"/>
      <c r="L138" s="40"/>
      <c r="M138" s="46"/>
      <c r="N138" s="47"/>
      <c r="O138" s="48"/>
      <c r="P138" s="49"/>
      <c r="Q138" s="50"/>
      <c r="R138" s="51"/>
      <c r="S138" s="52"/>
      <c r="T138" s="52"/>
      <c r="U138" s="48"/>
      <c r="V138" s="47"/>
      <c r="W138" s="53"/>
    </row>
    <row r="139" spans="1:23" s="65" customFormat="1" ht="12.75" customHeight="1">
      <c r="A139" s="54" t="s">
        <v>603</v>
      </c>
      <c r="B139" s="55"/>
      <c r="C139" s="56"/>
      <c r="D139" s="57"/>
      <c r="E139" s="58" t="s">
        <v>19</v>
      </c>
      <c r="F139" s="59" t="s">
        <v>744</v>
      </c>
      <c r="G139" s="60"/>
      <c r="H139" s="61"/>
      <c r="I139" s="135">
        <v>0</v>
      </c>
      <c r="J139" s="135"/>
      <c r="K139" s="136"/>
      <c r="L139" s="62"/>
      <c r="M139" s="63" t="s">
        <v>603</v>
      </c>
      <c r="N139" s="55"/>
      <c r="O139" s="56"/>
      <c r="P139" s="57"/>
      <c r="Q139" s="58" t="s">
        <v>19</v>
      </c>
      <c r="R139" s="64" t="s">
        <v>95</v>
      </c>
      <c r="S139" s="60"/>
      <c r="T139" s="61"/>
      <c r="U139" s="135">
        <v>0</v>
      </c>
      <c r="V139" s="135"/>
      <c r="W139" s="136"/>
    </row>
    <row r="140" spans="1:23" s="65" customFormat="1" ht="12.75" customHeight="1">
      <c r="A140" s="66"/>
      <c r="B140" s="55"/>
      <c r="C140" s="56"/>
      <c r="D140" s="57"/>
      <c r="E140" s="67" t="s">
        <v>21</v>
      </c>
      <c r="F140" s="59" t="s">
        <v>745</v>
      </c>
      <c r="G140" s="68"/>
      <c r="H140" s="69"/>
      <c r="I140" s="73"/>
      <c r="J140" s="130">
        <v>18.1</v>
      </c>
      <c r="K140" s="131"/>
      <c r="L140" s="62"/>
      <c r="M140" s="66"/>
      <c r="N140" s="55"/>
      <c r="O140" s="56"/>
      <c r="P140" s="57"/>
      <c r="Q140" s="67" t="s">
        <v>21</v>
      </c>
      <c r="R140" s="64" t="s">
        <v>746</v>
      </c>
      <c r="S140" s="68"/>
      <c r="T140" s="69"/>
      <c r="U140" s="73"/>
      <c r="V140" s="130">
        <v>6.1</v>
      </c>
      <c r="W140" s="131"/>
    </row>
    <row r="141" spans="1:23" s="65" customFormat="1" ht="12.75" customHeight="1">
      <c r="A141" s="66"/>
      <c r="B141" s="55"/>
      <c r="C141" s="56"/>
      <c r="D141" s="57"/>
      <c r="E141" s="67" t="s">
        <v>23</v>
      </c>
      <c r="F141" s="59" t="s">
        <v>28</v>
      </c>
      <c r="G141" s="60"/>
      <c r="H141" s="69"/>
      <c r="I141" s="132">
        <v>3.1</v>
      </c>
      <c r="J141" s="130" t="s">
        <v>140</v>
      </c>
      <c r="K141" s="133">
        <v>10.1</v>
      </c>
      <c r="L141" s="62"/>
      <c r="M141" s="66"/>
      <c r="N141" s="55"/>
      <c r="O141" s="56"/>
      <c r="P141" s="57"/>
      <c r="Q141" s="67" t="s">
        <v>23</v>
      </c>
      <c r="R141" s="64" t="s">
        <v>747</v>
      </c>
      <c r="S141" s="60"/>
      <c r="T141" s="69"/>
      <c r="U141" s="132">
        <v>9.1</v>
      </c>
      <c r="V141" s="130" t="s">
        <v>140</v>
      </c>
      <c r="W141" s="133">
        <v>11.1</v>
      </c>
    </row>
    <row r="142" spans="1:23" s="65" customFormat="1" ht="12.75" customHeight="1">
      <c r="A142" s="66"/>
      <c r="B142" s="55"/>
      <c r="C142" s="56"/>
      <c r="D142" s="57"/>
      <c r="E142" s="58" t="s">
        <v>24</v>
      </c>
      <c r="F142" s="59" t="s">
        <v>239</v>
      </c>
      <c r="G142" s="60"/>
      <c r="H142" s="69"/>
      <c r="I142" s="73"/>
      <c r="J142" s="130">
        <v>9.1</v>
      </c>
      <c r="K142" s="131"/>
      <c r="L142" s="62"/>
      <c r="M142" s="66"/>
      <c r="N142" s="55"/>
      <c r="O142" s="56"/>
      <c r="P142" s="57"/>
      <c r="Q142" s="58" t="s">
        <v>24</v>
      </c>
      <c r="R142" s="64" t="s">
        <v>520</v>
      </c>
      <c r="S142" s="60"/>
      <c r="T142" s="69"/>
      <c r="U142" s="73"/>
      <c r="V142" s="130">
        <v>14.1</v>
      </c>
      <c r="W142" s="131"/>
    </row>
    <row r="143" spans="1:23" s="65" customFormat="1" ht="12.75" customHeight="1">
      <c r="A143" s="71" t="s">
        <v>19</v>
      </c>
      <c r="B143" s="59" t="s">
        <v>412</v>
      </c>
      <c r="C143" s="56"/>
      <c r="D143" s="57"/>
      <c r="E143" s="72"/>
      <c r="F143" s="60"/>
      <c r="G143" s="58" t="s">
        <v>19</v>
      </c>
      <c r="H143" s="59" t="s">
        <v>623</v>
      </c>
      <c r="I143" s="60"/>
      <c r="J143" s="73"/>
      <c r="K143" s="70"/>
      <c r="L143" s="62"/>
      <c r="M143" s="71" t="s">
        <v>19</v>
      </c>
      <c r="N143" s="64" t="s">
        <v>748</v>
      </c>
      <c r="O143" s="56"/>
      <c r="P143" s="57"/>
      <c r="Q143" s="72"/>
      <c r="R143" s="106"/>
      <c r="S143" s="58" t="s">
        <v>19</v>
      </c>
      <c r="T143" s="59" t="s">
        <v>749</v>
      </c>
      <c r="U143" s="60"/>
      <c r="V143" s="73"/>
      <c r="W143" s="70"/>
    </row>
    <row r="144" spans="1:23" s="65" customFormat="1" ht="12.75" customHeight="1">
      <c r="A144" s="74" t="s">
        <v>21</v>
      </c>
      <c r="B144" s="59" t="s">
        <v>86</v>
      </c>
      <c r="C144" s="75"/>
      <c r="D144" s="57"/>
      <c r="E144" s="72"/>
      <c r="F144" s="69"/>
      <c r="G144" s="67" t="s">
        <v>21</v>
      </c>
      <c r="H144" s="59" t="s">
        <v>274</v>
      </c>
      <c r="I144" s="60"/>
      <c r="J144" s="73"/>
      <c r="K144" s="70"/>
      <c r="L144" s="62"/>
      <c r="M144" s="74" t="s">
        <v>21</v>
      </c>
      <c r="N144" s="64" t="s">
        <v>750</v>
      </c>
      <c r="O144" s="75"/>
      <c r="P144" s="57"/>
      <c r="Q144" s="72"/>
      <c r="R144" s="107"/>
      <c r="S144" s="67" t="s">
        <v>21</v>
      </c>
      <c r="T144" s="59" t="s">
        <v>172</v>
      </c>
      <c r="U144" s="60"/>
      <c r="V144" s="73"/>
      <c r="W144" s="70"/>
    </row>
    <row r="145" spans="1:23" s="65" customFormat="1" ht="12.75" customHeight="1">
      <c r="A145" s="74" t="s">
        <v>23</v>
      </c>
      <c r="B145" s="59" t="s">
        <v>751</v>
      </c>
      <c r="C145" s="56"/>
      <c r="D145" s="57"/>
      <c r="E145" s="72"/>
      <c r="F145" s="69"/>
      <c r="G145" s="67" t="s">
        <v>23</v>
      </c>
      <c r="H145" s="59" t="s">
        <v>261</v>
      </c>
      <c r="I145" s="60"/>
      <c r="J145" s="60"/>
      <c r="K145" s="70"/>
      <c r="L145" s="62"/>
      <c r="M145" s="74" t="s">
        <v>23</v>
      </c>
      <c r="N145" s="64" t="s">
        <v>96</v>
      </c>
      <c r="O145" s="56"/>
      <c r="P145" s="57"/>
      <c r="Q145" s="72"/>
      <c r="R145" s="107"/>
      <c r="S145" s="67" t="s">
        <v>23</v>
      </c>
      <c r="T145" s="59" t="s">
        <v>697</v>
      </c>
      <c r="U145" s="60"/>
      <c r="V145" s="60"/>
      <c r="W145" s="70"/>
    </row>
    <row r="146" spans="1:23" s="65" customFormat="1" ht="12.75" customHeight="1">
      <c r="A146" s="71" t="s">
        <v>24</v>
      </c>
      <c r="B146" s="59" t="s">
        <v>752</v>
      </c>
      <c r="C146" s="75"/>
      <c r="D146" s="57"/>
      <c r="E146" s="72"/>
      <c r="F146" s="60"/>
      <c r="G146" s="58" t="s">
        <v>24</v>
      </c>
      <c r="H146" s="59" t="s">
        <v>753</v>
      </c>
      <c r="I146" s="59" t="s">
        <v>27</v>
      </c>
      <c r="J146" s="73"/>
      <c r="K146" s="70"/>
      <c r="L146" s="62"/>
      <c r="M146" s="71" t="s">
        <v>24</v>
      </c>
      <c r="N146" s="64" t="s">
        <v>754</v>
      </c>
      <c r="O146" s="75"/>
      <c r="P146" s="57"/>
      <c r="Q146" s="72"/>
      <c r="R146" s="106"/>
      <c r="S146" s="58" t="s">
        <v>24</v>
      </c>
      <c r="T146" s="59" t="s">
        <v>755</v>
      </c>
      <c r="U146" s="59" t="s">
        <v>27</v>
      </c>
      <c r="V146" s="73"/>
      <c r="W146" s="70"/>
    </row>
    <row r="147" spans="1:23" s="65" customFormat="1" ht="12.75" customHeight="1">
      <c r="A147" s="76"/>
      <c r="B147" s="75"/>
      <c r="C147" s="75"/>
      <c r="D147" s="57"/>
      <c r="E147" s="58" t="s">
        <v>19</v>
      </c>
      <c r="F147" s="59" t="s">
        <v>756</v>
      </c>
      <c r="G147" s="60"/>
      <c r="H147" s="77" t="s">
        <v>30</v>
      </c>
      <c r="I147" s="59" t="s">
        <v>757</v>
      </c>
      <c r="J147" s="73"/>
      <c r="K147" s="70"/>
      <c r="L147" s="62"/>
      <c r="M147" s="76"/>
      <c r="N147" s="108"/>
      <c r="O147" s="75"/>
      <c r="P147" s="57"/>
      <c r="Q147" s="58" t="s">
        <v>19</v>
      </c>
      <c r="R147" s="64" t="s">
        <v>758</v>
      </c>
      <c r="S147" s="60"/>
      <c r="T147" s="77" t="s">
        <v>30</v>
      </c>
      <c r="U147" s="59" t="s">
        <v>759</v>
      </c>
      <c r="V147" s="73"/>
      <c r="W147" s="70"/>
    </row>
    <row r="148" spans="1:23" s="65" customFormat="1" ht="12.75" customHeight="1">
      <c r="A148" s="66"/>
      <c r="B148" s="59" t="s">
        <v>32</v>
      </c>
      <c r="C148" s="56"/>
      <c r="D148" s="57"/>
      <c r="E148" s="67" t="s">
        <v>21</v>
      </c>
      <c r="F148" s="59" t="s">
        <v>482</v>
      </c>
      <c r="G148" s="60"/>
      <c r="H148" s="77" t="s">
        <v>33</v>
      </c>
      <c r="I148" s="59" t="s">
        <v>757</v>
      </c>
      <c r="J148" s="55"/>
      <c r="K148" s="70"/>
      <c r="L148" s="62"/>
      <c r="M148" s="66"/>
      <c r="N148" s="64" t="s">
        <v>32</v>
      </c>
      <c r="O148" s="56"/>
      <c r="P148" s="57"/>
      <c r="Q148" s="67" t="s">
        <v>21</v>
      </c>
      <c r="R148" s="64" t="s">
        <v>94</v>
      </c>
      <c r="S148" s="60"/>
      <c r="T148" s="77" t="s">
        <v>33</v>
      </c>
      <c r="U148" s="59" t="s">
        <v>759</v>
      </c>
      <c r="V148" s="55"/>
      <c r="W148" s="70"/>
    </row>
    <row r="149" spans="1:23" s="65" customFormat="1" ht="12.75" customHeight="1">
      <c r="A149" s="66"/>
      <c r="B149" s="59" t="s">
        <v>760</v>
      </c>
      <c r="C149" s="56"/>
      <c r="D149" s="57"/>
      <c r="E149" s="67" t="s">
        <v>23</v>
      </c>
      <c r="F149" s="59" t="s">
        <v>761</v>
      </c>
      <c r="G149" s="73"/>
      <c r="H149" s="77" t="s">
        <v>35</v>
      </c>
      <c r="I149" s="59" t="s">
        <v>762</v>
      </c>
      <c r="J149" s="55"/>
      <c r="K149" s="70"/>
      <c r="L149" s="62"/>
      <c r="M149" s="66"/>
      <c r="N149" s="64" t="s">
        <v>763</v>
      </c>
      <c r="O149" s="56"/>
      <c r="P149" s="57"/>
      <c r="Q149" s="67" t="s">
        <v>23</v>
      </c>
      <c r="R149" s="64" t="s">
        <v>34</v>
      </c>
      <c r="S149" s="73"/>
      <c r="T149" s="77" t="s">
        <v>35</v>
      </c>
      <c r="U149" s="59" t="s">
        <v>764</v>
      </c>
      <c r="V149" s="55"/>
      <c r="W149" s="70"/>
    </row>
    <row r="150" spans="1:23" s="65" customFormat="1" ht="12.75" customHeight="1">
      <c r="A150" s="78"/>
      <c r="B150" s="72"/>
      <c r="C150" s="72"/>
      <c r="D150" s="57"/>
      <c r="E150" s="58" t="s">
        <v>24</v>
      </c>
      <c r="F150" s="59" t="s">
        <v>765</v>
      </c>
      <c r="G150" s="72"/>
      <c r="H150" s="77" t="s">
        <v>36</v>
      </c>
      <c r="I150" s="59" t="s">
        <v>762</v>
      </c>
      <c r="J150" s="72"/>
      <c r="K150" s="79"/>
      <c r="L150" s="80"/>
      <c r="M150" s="78"/>
      <c r="N150" s="72"/>
      <c r="O150" s="72"/>
      <c r="P150" s="57"/>
      <c r="Q150" s="58" t="s">
        <v>24</v>
      </c>
      <c r="R150" s="64" t="s">
        <v>555</v>
      </c>
      <c r="S150" s="72"/>
      <c r="T150" s="77" t="s">
        <v>36</v>
      </c>
      <c r="U150" s="59" t="s">
        <v>764</v>
      </c>
      <c r="V150" s="72"/>
      <c r="W150" s="79"/>
    </row>
    <row r="151" spans="1:23" ht="4.5" customHeight="1">
      <c r="A151" s="81"/>
      <c r="B151" s="82"/>
      <c r="C151" s="83"/>
      <c r="D151" s="84"/>
      <c r="E151" s="85"/>
      <c r="F151" s="86"/>
      <c r="G151" s="87"/>
      <c r="H151" s="87"/>
      <c r="I151" s="83"/>
      <c r="J151" s="82"/>
      <c r="K151" s="88"/>
      <c r="M151" s="81"/>
      <c r="N151" s="82"/>
      <c r="O151" s="83"/>
      <c r="P151" s="84"/>
      <c r="Q151" s="85"/>
      <c r="R151" s="86"/>
      <c r="S151" s="87"/>
      <c r="T151" s="87"/>
      <c r="U151" s="83"/>
      <c r="V151" s="82"/>
      <c r="W151" s="88"/>
    </row>
    <row r="152" spans="1:23" ht="12.75" customHeight="1">
      <c r="A152" s="90"/>
      <c r="B152" s="90" t="s">
        <v>37</v>
      </c>
      <c r="C152" s="91"/>
      <c r="D152" s="92" t="s">
        <v>38</v>
      </c>
      <c r="E152" s="92" t="s">
        <v>39</v>
      </c>
      <c r="F152" s="92" t="s">
        <v>40</v>
      </c>
      <c r="G152" s="93" t="s">
        <v>41</v>
      </c>
      <c r="H152" s="93"/>
      <c r="I152" s="91" t="s">
        <v>42</v>
      </c>
      <c r="J152" s="92" t="s">
        <v>37</v>
      </c>
      <c r="K152" s="90" t="s">
        <v>43</v>
      </c>
      <c r="L152" s="40">
        <v>150</v>
      </c>
      <c r="M152" s="90"/>
      <c r="N152" s="90" t="s">
        <v>37</v>
      </c>
      <c r="O152" s="91"/>
      <c r="P152" s="92" t="s">
        <v>38</v>
      </c>
      <c r="Q152" s="92" t="s">
        <v>39</v>
      </c>
      <c r="R152" s="92" t="s">
        <v>40</v>
      </c>
      <c r="S152" s="93" t="s">
        <v>41</v>
      </c>
      <c r="T152" s="93"/>
      <c r="U152" s="91" t="s">
        <v>42</v>
      </c>
      <c r="V152" s="92" t="s">
        <v>37</v>
      </c>
      <c r="W152" s="90" t="s">
        <v>43</v>
      </c>
    </row>
    <row r="153" spans="1:23" ht="12.75">
      <c r="A153" s="94" t="s">
        <v>43</v>
      </c>
      <c r="B153" s="94" t="s">
        <v>44</v>
      </c>
      <c r="C153" s="95" t="s">
        <v>45</v>
      </c>
      <c r="D153" s="96" t="s">
        <v>46</v>
      </c>
      <c r="E153" s="96" t="s">
        <v>47</v>
      </c>
      <c r="F153" s="96"/>
      <c r="G153" s="97" t="s">
        <v>45</v>
      </c>
      <c r="H153" s="97" t="s">
        <v>42</v>
      </c>
      <c r="I153" s="95"/>
      <c r="J153" s="94" t="s">
        <v>44</v>
      </c>
      <c r="K153" s="94"/>
      <c r="L153" s="40">
        <v>150</v>
      </c>
      <c r="M153" s="94" t="s">
        <v>43</v>
      </c>
      <c r="N153" s="94" t="s">
        <v>44</v>
      </c>
      <c r="O153" s="95" t="s">
        <v>45</v>
      </c>
      <c r="P153" s="96" t="s">
        <v>46</v>
      </c>
      <c r="Q153" s="96" t="s">
        <v>47</v>
      </c>
      <c r="R153" s="96"/>
      <c r="S153" s="97" t="s">
        <v>45</v>
      </c>
      <c r="T153" s="97" t="s">
        <v>42</v>
      </c>
      <c r="U153" s="95"/>
      <c r="V153" s="94" t="s">
        <v>44</v>
      </c>
      <c r="W153" s="94"/>
    </row>
    <row r="154" spans="1:23" ht="16.5" customHeight="1">
      <c r="A154" s="98">
        <v>-2</v>
      </c>
      <c r="B154" s="99">
        <v>0</v>
      </c>
      <c r="C154" s="100">
        <v>11</v>
      </c>
      <c r="D154" s="101" t="s">
        <v>48</v>
      </c>
      <c r="E154" s="101" t="s">
        <v>33</v>
      </c>
      <c r="F154" s="101">
        <v>9</v>
      </c>
      <c r="G154" s="101">
        <v>600</v>
      </c>
      <c r="H154" s="101"/>
      <c r="I154" s="100">
        <v>61</v>
      </c>
      <c r="J154" s="99">
        <v>14</v>
      </c>
      <c r="K154" s="98">
        <v>2</v>
      </c>
      <c r="L154" s="40"/>
      <c r="M154" s="98">
        <v>-7</v>
      </c>
      <c r="N154" s="99">
        <v>0</v>
      </c>
      <c r="O154" s="100">
        <v>11</v>
      </c>
      <c r="P154" s="101" t="s">
        <v>61</v>
      </c>
      <c r="Q154" s="101" t="s">
        <v>33</v>
      </c>
      <c r="R154" s="101">
        <v>9</v>
      </c>
      <c r="S154" s="101"/>
      <c r="T154" s="101">
        <v>50</v>
      </c>
      <c r="U154" s="100">
        <v>61</v>
      </c>
      <c r="V154" s="99">
        <v>14</v>
      </c>
      <c r="W154" s="98">
        <v>7</v>
      </c>
    </row>
    <row r="155" spans="1:23" ht="16.5" customHeight="1">
      <c r="A155" s="98">
        <v>0</v>
      </c>
      <c r="B155" s="99">
        <v>8</v>
      </c>
      <c r="C155" s="100">
        <v>62</v>
      </c>
      <c r="D155" s="101" t="s">
        <v>89</v>
      </c>
      <c r="E155" s="101" t="s">
        <v>30</v>
      </c>
      <c r="F155" s="101">
        <v>11</v>
      </c>
      <c r="G155" s="101">
        <v>650</v>
      </c>
      <c r="H155" s="101"/>
      <c r="I155" s="100">
        <v>12</v>
      </c>
      <c r="J155" s="99">
        <v>6</v>
      </c>
      <c r="K155" s="98">
        <v>0</v>
      </c>
      <c r="L155" s="40"/>
      <c r="M155" s="98">
        <v>-4</v>
      </c>
      <c r="N155" s="99">
        <v>2</v>
      </c>
      <c r="O155" s="100">
        <v>62</v>
      </c>
      <c r="P155" s="101" t="s">
        <v>63</v>
      </c>
      <c r="Q155" s="101" t="s">
        <v>33</v>
      </c>
      <c r="R155" s="101">
        <v>8</v>
      </c>
      <c r="S155" s="101">
        <v>110</v>
      </c>
      <c r="T155" s="101"/>
      <c r="U155" s="100">
        <v>12</v>
      </c>
      <c r="V155" s="99">
        <v>12</v>
      </c>
      <c r="W155" s="98">
        <v>4</v>
      </c>
    </row>
    <row r="156" spans="1:23" ht="16.5" customHeight="1">
      <c r="A156" s="98">
        <v>0</v>
      </c>
      <c r="B156" s="99">
        <v>8</v>
      </c>
      <c r="C156" s="100">
        <v>21</v>
      </c>
      <c r="D156" s="101" t="s">
        <v>89</v>
      </c>
      <c r="E156" s="101" t="s">
        <v>30</v>
      </c>
      <c r="F156" s="101">
        <v>11</v>
      </c>
      <c r="G156" s="101">
        <v>650</v>
      </c>
      <c r="H156" s="101"/>
      <c r="I156" s="100">
        <v>54</v>
      </c>
      <c r="J156" s="102">
        <v>6</v>
      </c>
      <c r="K156" s="103">
        <v>0</v>
      </c>
      <c r="L156" s="104"/>
      <c r="M156" s="103">
        <v>-2</v>
      </c>
      <c r="N156" s="102">
        <v>7</v>
      </c>
      <c r="O156" s="100">
        <v>21</v>
      </c>
      <c r="P156" s="101" t="s">
        <v>63</v>
      </c>
      <c r="Q156" s="101" t="s">
        <v>33</v>
      </c>
      <c r="R156" s="101">
        <v>10</v>
      </c>
      <c r="S156" s="101">
        <v>170</v>
      </c>
      <c r="T156" s="101"/>
      <c r="U156" s="100">
        <v>54</v>
      </c>
      <c r="V156" s="99">
        <v>7</v>
      </c>
      <c r="W156" s="98">
        <v>2</v>
      </c>
    </row>
    <row r="157" spans="1:23" ht="16.5" customHeight="1">
      <c r="A157" s="98">
        <v>0</v>
      </c>
      <c r="B157" s="99">
        <v>8</v>
      </c>
      <c r="C157" s="100">
        <v>52</v>
      </c>
      <c r="D157" s="101" t="s">
        <v>89</v>
      </c>
      <c r="E157" s="101" t="s">
        <v>30</v>
      </c>
      <c r="F157" s="101">
        <v>11</v>
      </c>
      <c r="G157" s="101">
        <v>650</v>
      </c>
      <c r="H157" s="101"/>
      <c r="I157" s="100">
        <v>22</v>
      </c>
      <c r="J157" s="99">
        <v>6</v>
      </c>
      <c r="K157" s="98">
        <v>0</v>
      </c>
      <c r="L157" s="40"/>
      <c r="M157" s="98">
        <v>6</v>
      </c>
      <c r="N157" s="99">
        <v>10</v>
      </c>
      <c r="O157" s="100">
        <v>52</v>
      </c>
      <c r="P157" s="101" t="s">
        <v>200</v>
      </c>
      <c r="Q157" s="101" t="s">
        <v>36</v>
      </c>
      <c r="R157" s="101">
        <v>8</v>
      </c>
      <c r="S157" s="101">
        <v>500</v>
      </c>
      <c r="T157" s="101"/>
      <c r="U157" s="100">
        <v>22</v>
      </c>
      <c r="V157" s="99">
        <v>4</v>
      </c>
      <c r="W157" s="98">
        <v>-6</v>
      </c>
    </row>
    <row r="158" spans="1:23" ht="16.5" customHeight="1">
      <c r="A158" s="98">
        <v>0</v>
      </c>
      <c r="B158" s="99">
        <v>8</v>
      </c>
      <c r="C158" s="100">
        <v>32</v>
      </c>
      <c r="D158" s="101" t="s">
        <v>89</v>
      </c>
      <c r="E158" s="101" t="s">
        <v>30</v>
      </c>
      <c r="F158" s="101">
        <v>11</v>
      </c>
      <c r="G158" s="101">
        <v>650</v>
      </c>
      <c r="H158" s="101"/>
      <c r="I158" s="100">
        <v>42</v>
      </c>
      <c r="J158" s="99">
        <v>6</v>
      </c>
      <c r="K158" s="98">
        <v>0</v>
      </c>
      <c r="L158" s="40"/>
      <c r="M158" s="98">
        <v>-2</v>
      </c>
      <c r="N158" s="99">
        <v>7</v>
      </c>
      <c r="O158" s="100">
        <v>32</v>
      </c>
      <c r="P158" s="101" t="s">
        <v>70</v>
      </c>
      <c r="Q158" s="101" t="s">
        <v>33</v>
      </c>
      <c r="R158" s="101">
        <v>10</v>
      </c>
      <c r="S158" s="101">
        <v>170</v>
      </c>
      <c r="T158" s="101"/>
      <c r="U158" s="100">
        <v>42</v>
      </c>
      <c r="V158" s="99">
        <v>7</v>
      </c>
      <c r="W158" s="98">
        <v>2</v>
      </c>
    </row>
    <row r="159" spans="1:23" ht="16.5" customHeight="1">
      <c r="A159" s="98">
        <v>0</v>
      </c>
      <c r="B159" s="99">
        <v>8</v>
      </c>
      <c r="C159" s="100">
        <v>41</v>
      </c>
      <c r="D159" s="101" t="s">
        <v>89</v>
      </c>
      <c r="E159" s="101" t="s">
        <v>30</v>
      </c>
      <c r="F159" s="101">
        <v>11</v>
      </c>
      <c r="G159" s="101">
        <v>650</v>
      </c>
      <c r="H159" s="101"/>
      <c r="I159" s="100">
        <v>31</v>
      </c>
      <c r="J159" s="99">
        <v>6</v>
      </c>
      <c r="K159" s="98">
        <v>0</v>
      </c>
      <c r="L159" s="40"/>
      <c r="M159" s="98">
        <v>11</v>
      </c>
      <c r="N159" s="99">
        <v>14</v>
      </c>
      <c r="O159" s="100">
        <v>41</v>
      </c>
      <c r="P159" s="101" t="s">
        <v>200</v>
      </c>
      <c r="Q159" s="101" t="s">
        <v>36</v>
      </c>
      <c r="R159" s="101">
        <v>7</v>
      </c>
      <c r="S159" s="101">
        <v>800</v>
      </c>
      <c r="T159" s="101"/>
      <c r="U159" s="100">
        <v>31</v>
      </c>
      <c r="V159" s="99">
        <v>0</v>
      </c>
      <c r="W159" s="98">
        <v>-11</v>
      </c>
    </row>
    <row r="160" spans="1:23" ht="16.5" customHeight="1">
      <c r="A160" s="98">
        <v>0</v>
      </c>
      <c r="B160" s="99">
        <v>8</v>
      </c>
      <c r="C160" s="100">
        <v>72</v>
      </c>
      <c r="D160" s="101" t="s">
        <v>89</v>
      </c>
      <c r="E160" s="101" t="s">
        <v>30</v>
      </c>
      <c r="F160" s="101">
        <v>11</v>
      </c>
      <c r="G160" s="101">
        <v>650</v>
      </c>
      <c r="H160" s="101"/>
      <c r="I160" s="100">
        <v>82</v>
      </c>
      <c r="J160" s="102">
        <v>6</v>
      </c>
      <c r="K160" s="103">
        <v>0</v>
      </c>
      <c r="L160" s="104"/>
      <c r="M160" s="103">
        <v>-3</v>
      </c>
      <c r="N160" s="102">
        <v>4</v>
      </c>
      <c r="O160" s="100">
        <v>72</v>
      </c>
      <c r="P160" s="101" t="s">
        <v>89</v>
      </c>
      <c r="Q160" s="101" t="s">
        <v>36</v>
      </c>
      <c r="R160" s="101">
        <v>7</v>
      </c>
      <c r="S160" s="101">
        <v>150</v>
      </c>
      <c r="T160" s="101"/>
      <c r="U160" s="100">
        <v>82</v>
      </c>
      <c r="V160" s="99">
        <v>10</v>
      </c>
      <c r="W160" s="98">
        <v>3</v>
      </c>
    </row>
    <row r="161" spans="1:23" ht="16.5" customHeight="1">
      <c r="A161" s="98">
        <v>0</v>
      </c>
      <c r="B161" s="99">
        <v>8</v>
      </c>
      <c r="C161" s="100">
        <v>81</v>
      </c>
      <c r="D161" s="101" t="s">
        <v>89</v>
      </c>
      <c r="E161" s="101" t="s">
        <v>30</v>
      </c>
      <c r="F161" s="101">
        <v>11</v>
      </c>
      <c r="G161" s="101">
        <v>650</v>
      </c>
      <c r="H161" s="101"/>
      <c r="I161" s="100">
        <v>71</v>
      </c>
      <c r="J161" s="99">
        <v>6</v>
      </c>
      <c r="K161" s="98">
        <v>0</v>
      </c>
      <c r="L161" s="40"/>
      <c r="M161" s="98">
        <v>9</v>
      </c>
      <c r="N161" s="99">
        <v>12</v>
      </c>
      <c r="O161" s="100">
        <v>81</v>
      </c>
      <c r="P161" s="101" t="s">
        <v>766</v>
      </c>
      <c r="Q161" s="101" t="s">
        <v>33</v>
      </c>
      <c r="R161" s="101">
        <v>10</v>
      </c>
      <c r="S161" s="101">
        <v>630</v>
      </c>
      <c r="T161" s="101"/>
      <c r="U161" s="100">
        <v>71</v>
      </c>
      <c r="V161" s="99">
        <v>2</v>
      </c>
      <c r="W161" s="98">
        <v>-9</v>
      </c>
    </row>
    <row r="162" spans="1:23" s="65" customFormat="1" ht="33" customHeight="1">
      <c r="A162" s="41"/>
      <c r="B162" s="41"/>
      <c r="C162" s="105"/>
      <c r="D162" s="41"/>
      <c r="E162" s="41"/>
      <c r="F162" s="41"/>
      <c r="G162" s="41"/>
      <c r="H162" s="41"/>
      <c r="I162" s="105"/>
      <c r="J162" s="41"/>
      <c r="K162" s="41"/>
      <c r="L162" s="89"/>
      <c r="M162" s="41"/>
      <c r="N162" s="41"/>
      <c r="O162" s="105"/>
      <c r="P162" s="41"/>
      <c r="Q162" s="41"/>
      <c r="R162" s="41"/>
      <c r="S162" s="41"/>
      <c r="T162" s="41"/>
      <c r="U162" s="105"/>
      <c r="V162" s="41"/>
      <c r="W162" s="41"/>
    </row>
    <row r="163" spans="1:23" s="65" customFormat="1" ht="15">
      <c r="A163" s="32"/>
      <c r="B163" s="33" t="s">
        <v>10</v>
      </c>
      <c r="C163" s="34"/>
      <c r="D163" s="33"/>
      <c r="E163" s="35" t="s">
        <v>82</v>
      </c>
      <c r="F163" s="36"/>
      <c r="G163" s="37" t="s">
        <v>12</v>
      </c>
      <c r="H163" s="37"/>
      <c r="I163" s="35" t="s">
        <v>13</v>
      </c>
      <c r="J163" s="38"/>
      <c r="K163" s="39"/>
      <c r="L163" s="40">
        <v>150</v>
      </c>
      <c r="M163" s="32"/>
      <c r="N163" s="33" t="s">
        <v>10</v>
      </c>
      <c r="O163" s="34"/>
      <c r="P163" s="33"/>
      <c r="Q163" s="35" t="s">
        <v>83</v>
      </c>
      <c r="R163" s="36"/>
      <c r="S163" s="37" t="s">
        <v>12</v>
      </c>
      <c r="T163" s="37"/>
      <c r="U163" s="35" t="s">
        <v>15</v>
      </c>
      <c r="V163" s="38"/>
      <c r="W163" s="39"/>
    </row>
    <row r="164" spans="1:23" s="65" customFormat="1" ht="12.75">
      <c r="A164" s="42"/>
      <c r="B164" s="42"/>
      <c r="C164" s="43"/>
      <c r="D164" s="44"/>
      <c r="E164" s="44"/>
      <c r="F164" s="44"/>
      <c r="G164" s="45" t="s">
        <v>16</v>
      </c>
      <c r="H164" s="45"/>
      <c r="I164" s="35" t="s">
        <v>54</v>
      </c>
      <c r="J164" s="38"/>
      <c r="K164" s="39"/>
      <c r="L164" s="40">
        <v>150</v>
      </c>
      <c r="M164" s="42"/>
      <c r="N164" s="42"/>
      <c r="O164" s="43"/>
      <c r="P164" s="44"/>
      <c r="Q164" s="44"/>
      <c r="R164" s="44"/>
      <c r="S164" s="45" t="s">
        <v>16</v>
      </c>
      <c r="T164" s="45"/>
      <c r="U164" s="35" t="s">
        <v>55</v>
      </c>
      <c r="V164" s="38"/>
      <c r="W164" s="39"/>
    </row>
    <row r="165" spans="1:23" ht="4.5" customHeight="1">
      <c r="A165" s="46"/>
      <c r="B165" s="47"/>
      <c r="C165" s="48"/>
      <c r="D165" s="49"/>
      <c r="E165" s="50"/>
      <c r="F165" s="51"/>
      <c r="G165" s="52"/>
      <c r="H165" s="52"/>
      <c r="I165" s="48"/>
      <c r="J165" s="47"/>
      <c r="K165" s="53"/>
      <c r="L165" s="40"/>
      <c r="M165" s="46"/>
      <c r="N165" s="47"/>
      <c r="O165" s="48"/>
      <c r="P165" s="49"/>
      <c r="Q165" s="50"/>
      <c r="R165" s="51"/>
      <c r="S165" s="52"/>
      <c r="T165" s="52"/>
      <c r="U165" s="48"/>
      <c r="V165" s="47"/>
      <c r="W165" s="53"/>
    </row>
    <row r="166" spans="1:23" s="65" customFormat="1" ht="12.75" customHeight="1">
      <c r="A166" s="54" t="s">
        <v>603</v>
      </c>
      <c r="B166" s="55"/>
      <c r="C166" s="56"/>
      <c r="D166" s="57"/>
      <c r="E166" s="58" t="s">
        <v>19</v>
      </c>
      <c r="F166" s="59" t="s">
        <v>767</v>
      </c>
      <c r="G166" s="60"/>
      <c r="H166" s="61"/>
      <c r="I166" s="135">
        <v>0</v>
      </c>
      <c r="J166" s="135"/>
      <c r="K166" s="136"/>
      <c r="L166" s="62"/>
      <c r="M166" s="63" t="s">
        <v>603</v>
      </c>
      <c r="N166" s="55"/>
      <c r="O166" s="56"/>
      <c r="P166" s="57"/>
      <c r="Q166" s="58" t="s">
        <v>19</v>
      </c>
      <c r="R166" s="64" t="s">
        <v>768</v>
      </c>
      <c r="S166" s="60"/>
      <c r="T166" s="61"/>
      <c r="U166" s="135">
        <v>0</v>
      </c>
      <c r="V166" s="135"/>
      <c r="W166" s="136"/>
    </row>
    <row r="167" spans="1:23" s="65" customFormat="1" ht="12.75" customHeight="1">
      <c r="A167" s="66"/>
      <c r="B167" s="55"/>
      <c r="C167" s="56"/>
      <c r="D167" s="57"/>
      <c r="E167" s="67" t="s">
        <v>21</v>
      </c>
      <c r="F167" s="59" t="s">
        <v>196</v>
      </c>
      <c r="G167" s="68"/>
      <c r="H167" s="69"/>
      <c r="I167" s="73"/>
      <c r="J167" s="130">
        <v>5.1</v>
      </c>
      <c r="K167" s="131"/>
      <c r="L167" s="62"/>
      <c r="M167" s="66"/>
      <c r="N167" s="55"/>
      <c r="O167" s="56"/>
      <c r="P167" s="57"/>
      <c r="Q167" s="67" t="s">
        <v>21</v>
      </c>
      <c r="R167" s="64" t="s">
        <v>482</v>
      </c>
      <c r="S167" s="68"/>
      <c r="T167" s="69"/>
      <c r="U167" s="73"/>
      <c r="V167" s="130">
        <v>11.1</v>
      </c>
      <c r="W167" s="131"/>
    </row>
    <row r="168" spans="1:23" s="65" customFormat="1" ht="12.75" customHeight="1">
      <c r="A168" s="66"/>
      <c r="B168" s="55"/>
      <c r="C168" s="56"/>
      <c r="D168" s="57"/>
      <c r="E168" s="67" t="s">
        <v>23</v>
      </c>
      <c r="F168" s="59" t="s">
        <v>769</v>
      </c>
      <c r="G168" s="60"/>
      <c r="H168" s="69"/>
      <c r="I168" s="132">
        <v>9.1</v>
      </c>
      <c r="J168" s="130" t="s">
        <v>140</v>
      </c>
      <c r="K168" s="133">
        <v>11.1</v>
      </c>
      <c r="L168" s="62"/>
      <c r="M168" s="66"/>
      <c r="N168" s="55"/>
      <c r="O168" s="56"/>
      <c r="P168" s="57"/>
      <c r="Q168" s="67" t="s">
        <v>23</v>
      </c>
      <c r="R168" s="64" t="s">
        <v>770</v>
      </c>
      <c r="S168" s="60"/>
      <c r="T168" s="69"/>
      <c r="U168" s="132">
        <v>14.1</v>
      </c>
      <c r="V168" s="130" t="s">
        <v>140</v>
      </c>
      <c r="W168" s="133">
        <v>12.1</v>
      </c>
    </row>
    <row r="169" spans="1:23" s="65" customFormat="1" ht="12.75" customHeight="1">
      <c r="A169" s="66"/>
      <c r="B169" s="55"/>
      <c r="C169" s="56"/>
      <c r="D169" s="57"/>
      <c r="E169" s="58" t="s">
        <v>24</v>
      </c>
      <c r="F169" s="59" t="s">
        <v>771</v>
      </c>
      <c r="G169" s="60"/>
      <c r="H169" s="69"/>
      <c r="I169" s="73"/>
      <c r="J169" s="130">
        <v>15.1</v>
      </c>
      <c r="K169" s="131"/>
      <c r="L169" s="62"/>
      <c r="M169" s="66"/>
      <c r="N169" s="55"/>
      <c r="O169" s="56"/>
      <c r="P169" s="57"/>
      <c r="Q169" s="58" t="s">
        <v>24</v>
      </c>
      <c r="R169" s="64" t="s">
        <v>144</v>
      </c>
      <c r="S169" s="60"/>
      <c r="T169" s="69"/>
      <c r="U169" s="73"/>
      <c r="V169" s="130">
        <v>3.1</v>
      </c>
      <c r="W169" s="131"/>
    </row>
    <row r="170" spans="1:23" s="65" customFormat="1" ht="12.75" customHeight="1">
      <c r="A170" s="71" t="s">
        <v>19</v>
      </c>
      <c r="B170" s="59" t="s">
        <v>772</v>
      </c>
      <c r="C170" s="56"/>
      <c r="D170" s="57"/>
      <c r="E170" s="72"/>
      <c r="F170" s="60"/>
      <c r="G170" s="58" t="s">
        <v>19</v>
      </c>
      <c r="H170" s="59" t="s">
        <v>773</v>
      </c>
      <c r="I170" s="60"/>
      <c r="J170" s="73"/>
      <c r="K170" s="70"/>
      <c r="L170" s="62"/>
      <c r="M170" s="71" t="s">
        <v>19</v>
      </c>
      <c r="N170" s="64" t="s">
        <v>774</v>
      </c>
      <c r="O170" s="56"/>
      <c r="P170" s="57"/>
      <c r="Q170" s="72"/>
      <c r="R170" s="106"/>
      <c r="S170" s="58" t="s">
        <v>19</v>
      </c>
      <c r="T170" s="59" t="s">
        <v>60</v>
      </c>
      <c r="U170" s="60"/>
      <c r="V170" s="73"/>
      <c r="W170" s="70"/>
    </row>
    <row r="171" spans="1:23" s="65" customFormat="1" ht="12.75" customHeight="1">
      <c r="A171" s="74" t="s">
        <v>21</v>
      </c>
      <c r="B171" s="59" t="s">
        <v>775</v>
      </c>
      <c r="C171" s="75"/>
      <c r="D171" s="57"/>
      <c r="E171" s="72"/>
      <c r="F171" s="69"/>
      <c r="G171" s="67" t="s">
        <v>21</v>
      </c>
      <c r="H171" s="59" t="s">
        <v>390</v>
      </c>
      <c r="I171" s="60"/>
      <c r="J171" s="73"/>
      <c r="K171" s="70"/>
      <c r="L171" s="62"/>
      <c r="M171" s="74" t="s">
        <v>21</v>
      </c>
      <c r="N171" s="64" t="s">
        <v>28</v>
      </c>
      <c r="O171" s="75"/>
      <c r="P171" s="57"/>
      <c r="Q171" s="72"/>
      <c r="R171" s="107"/>
      <c r="S171" s="67" t="s">
        <v>21</v>
      </c>
      <c r="T171" s="59" t="s">
        <v>776</v>
      </c>
      <c r="U171" s="60"/>
      <c r="V171" s="73"/>
      <c r="W171" s="70"/>
    </row>
    <row r="172" spans="1:23" s="65" customFormat="1" ht="12.75" customHeight="1">
      <c r="A172" s="74" t="s">
        <v>23</v>
      </c>
      <c r="B172" s="59" t="s">
        <v>777</v>
      </c>
      <c r="C172" s="56"/>
      <c r="D172" s="57"/>
      <c r="E172" s="72"/>
      <c r="F172" s="69"/>
      <c r="G172" s="67" t="s">
        <v>23</v>
      </c>
      <c r="H172" s="59" t="s">
        <v>778</v>
      </c>
      <c r="I172" s="60"/>
      <c r="J172" s="60"/>
      <c r="K172" s="70"/>
      <c r="L172" s="62"/>
      <c r="M172" s="74" t="s">
        <v>23</v>
      </c>
      <c r="N172" s="64" t="s">
        <v>779</v>
      </c>
      <c r="O172" s="56"/>
      <c r="P172" s="57"/>
      <c r="Q172" s="72"/>
      <c r="R172" s="107"/>
      <c r="S172" s="67" t="s">
        <v>23</v>
      </c>
      <c r="T172" s="59" t="s">
        <v>780</v>
      </c>
      <c r="U172" s="60"/>
      <c r="V172" s="60"/>
      <c r="W172" s="70"/>
    </row>
    <row r="173" spans="1:23" s="65" customFormat="1" ht="12.75" customHeight="1">
      <c r="A173" s="71" t="s">
        <v>24</v>
      </c>
      <c r="B173" s="59" t="s">
        <v>781</v>
      </c>
      <c r="C173" s="75"/>
      <c r="D173" s="57"/>
      <c r="E173" s="72"/>
      <c r="F173" s="60"/>
      <c r="G173" s="58" t="s">
        <v>24</v>
      </c>
      <c r="H173" s="59" t="s">
        <v>34</v>
      </c>
      <c r="I173" s="59" t="s">
        <v>27</v>
      </c>
      <c r="J173" s="73"/>
      <c r="K173" s="70"/>
      <c r="L173" s="62"/>
      <c r="M173" s="71" t="s">
        <v>24</v>
      </c>
      <c r="N173" s="64" t="s">
        <v>782</v>
      </c>
      <c r="O173" s="75"/>
      <c r="P173" s="57"/>
      <c r="Q173" s="72"/>
      <c r="R173" s="106"/>
      <c r="S173" s="58" t="s">
        <v>24</v>
      </c>
      <c r="T173" s="59" t="s">
        <v>783</v>
      </c>
      <c r="U173" s="59" t="s">
        <v>27</v>
      </c>
      <c r="V173" s="73"/>
      <c r="W173" s="70"/>
    </row>
    <row r="174" spans="1:23" s="65" customFormat="1" ht="12.75" customHeight="1">
      <c r="A174" s="76"/>
      <c r="B174" s="75"/>
      <c r="C174" s="75"/>
      <c r="D174" s="57"/>
      <c r="E174" s="58" t="s">
        <v>19</v>
      </c>
      <c r="F174" s="59" t="s">
        <v>198</v>
      </c>
      <c r="G174" s="60"/>
      <c r="H174" s="77" t="s">
        <v>30</v>
      </c>
      <c r="I174" s="59" t="s">
        <v>784</v>
      </c>
      <c r="J174" s="73"/>
      <c r="K174" s="70"/>
      <c r="L174" s="62"/>
      <c r="M174" s="76"/>
      <c r="N174" s="108"/>
      <c r="O174" s="75"/>
      <c r="P174" s="57"/>
      <c r="Q174" s="58" t="s">
        <v>19</v>
      </c>
      <c r="R174" s="64" t="s">
        <v>214</v>
      </c>
      <c r="S174" s="60"/>
      <c r="T174" s="77" t="s">
        <v>30</v>
      </c>
      <c r="U174" s="59" t="s">
        <v>785</v>
      </c>
      <c r="V174" s="73"/>
      <c r="W174" s="70"/>
    </row>
    <row r="175" spans="1:23" s="65" customFormat="1" ht="12.75" customHeight="1">
      <c r="A175" s="66"/>
      <c r="B175" s="59" t="s">
        <v>32</v>
      </c>
      <c r="C175" s="56"/>
      <c r="D175" s="57"/>
      <c r="E175" s="67" t="s">
        <v>21</v>
      </c>
      <c r="F175" s="59" t="s">
        <v>786</v>
      </c>
      <c r="G175" s="60"/>
      <c r="H175" s="77" t="s">
        <v>33</v>
      </c>
      <c r="I175" s="59" t="s">
        <v>784</v>
      </c>
      <c r="J175" s="55"/>
      <c r="K175" s="70"/>
      <c r="L175" s="62"/>
      <c r="M175" s="66"/>
      <c r="N175" s="64" t="s">
        <v>32</v>
      </c>
      <c r="O175" s="56"/>
      <c r="P175" s="57"/>
      <c r="Q175" s="67" t="s">
        <v>21</v>
      </c>
      <c r="R175" s="64" t="s">
        <v>787</v>
      </c>
      <c r="S175" s="60"/>
      <c r="T175" s="77" t="s">
        <v>33</v>
      </c>
      <c r="U175" s="59" t="s">
        <v>785</v>
      </c>
      <c r="V175" s="55"/>
      <c r="W175" s="70"/>
    </row>
    <row r="176" spans="1:23" s="65" customFormat="1" ht="12.75" customHeight="1">
      <c r="A176" s="66"/>
      <c r="B176" s="59" t="s">
        <v>788</v>
      </c>
      <c r="C176" s="56"/>
      <c r="D176" s="57"/>
      <c r="E176" s="67" t="s">
        <v>23</v>
      </c>
      <c r="F176" s="59" t="s">
        <v>789</v>
      </c>
      <c r="G176" s="73"/>
      <c r="H176" s="77" t="s">
        <v>35</v>
      </c>
      <c r="I176" s="59" t="s">
        <v>790</v>
      </c>
      <c r="J176" s="55"/>
      <c r="K176" s="70"/>
      <c r="L176" s="62"/>
      <c r="M176" s="66"/>
      <c r="N176" s="64" t="s">
        <v>416</v>
      </c>
      <c r="O176" s="56"/>
      <c r="P176" s="57"/>
      <c r="Q176" s="67" t="s">
        <v>23</v>
      </c>
      <c r="R176" s="64" t="s">
        <v>31</v>
      </c>
      <c r="S176" s="73"/>
      <c r="T176" s="77" t="s">
        <v>35</v>
      </c>
      <c r="U176" s="59" t="s">
        <v>791</v>
      </c>
      <c r="V176" s="55"/>
      <c r="W176" s="70"/>
    </row>
    <row r="177" spans="1:23" s="65" customFormat="1" ht="12.75" customHeight="1">
      <c r="A177" s="78"/>
      <c r="B177" s="72"/>
      <c r="C177" s="72"/>
      <c r="D177" s="57"/>
      <c r="E177" s="58" t="s">
        <v>24</v>
      </c>
      <c r="F177" s="59" t="s">
        <v>529</v>
      </c>
      <c r="G177" s="72"/>
      <c r="H177" s="77" t="s">
        <v>36</v>
      </c>
      <c r="I177" s="59" t="s">
        <v>790</v>
      </c>
      <c r="J177" s="72"/>
      <c r="K177" s="79"/>
      <c r="L177" s="80"/>
      <c r="M177" s="78"/>
      <c r="N177" s="72"/>
      <c r="O177" s="72"/>
      <c r="P177" s="57"/>
      <c r="Q177" s="58" t="s">
        <v>24</v>
      </c>
      <c r="R177" s="64" t="s">
        <v>792</v>
      </c>
      <c r="S177" s="72"/>
      <c r="T177" s="77" t="s">
        <v>36</v>
      </c>
      <c r="U177" s="59" t="s">
        <v>791</v>
      </c>
      <c r="V177" s="72"/>
      <c r="W177" s="79"/>
    </row>
    <row r="178" spans="1:23" ht="4.5" customHeight="1">
      <c r="A178" s="81"/>
      <c r="B178" s="82"/>
      <c r="C178" s="83"/>
      <c r="D178" s="84"/>
      <c r="E178" s="85"/>
      <c r="F178" s="86"/>
      <c r="G178" s="87"/>
      <c r="H178" s="87"/>
      <c r="I178" s="83"/>
      <c r="J178" s="82"/>
      <c r="K178" s="88"/>
      <c r="M178" s="81"/>
      <c r="N178" s="82"/>
      <c r="O178" s="83"/>
      <c r="P178" s="84"/>
      <c r="Q178" s="85"/>
      <c r="R178" s="86"/>
      <c r="S178" s="87"/>
      <c r="T178" s="87"/>
      <c r="U178" s="83"/>
      <c r="V178" s="82"/>
      <c r="W178" s="88"/>
    </row>
    <row r="179" spans="1:23" ht="12.75" customHeight="1">
      <c r="A179" s="90"/>
      <c r="B179" s="90" t="s">
        <v>37</v>
      </c>
      <c r="C179" s="91"/>
      <c r="D179" s="92" t="s">
        <v>38</v>
      </c>
      <c r="E179" s="92" t="s">
        <v>39</v>
      </c>
      <c r="F179" s="92" t="s">
        <v>40</v>
      </c>
      <c r="G179" s="93" t="s">
        <v>41</v>
      </c>
      <c r="H179" s="93"/>
      <c r="I179" s="91" t="s">
        <v>42</v>
      </c>
      <c r="J179" s="92" t="s">
        <v>37</v>
      </c>
      <c r="K179" s="90" t="s">
        <v>43</v>
      </c>
      <c r="L179" s="40">
        <v>150</v>
      </c>
      <c r="M179" s="90"/>
      <c r="N179" s="90" t="s">
        <v>37</v>
      </c>
      <c r="O179" s="91"/>
      <c r="P179" s="92" t="s">
        <v>38</v>
      </c>
      <c r="Q179" s="92" t="s">
        <v>39</v>
      </c>
      <c r="R179" s="92" t="s">
        <v>40</v>
      </c>
      <c r="S179" s="93" t="s">
        <v>41</v>
      </c>
      <c r="T179" s="93"/>
      <c r="U179" s="91" t="s">
        <v>42</v>
      </c>
      <c r="V179" s="92" t="s">
        <v>37</v>
      </c>
      <c r="W179" s="90" t="s">
        <v>43</v>
      </c>
    </row>
    <row r="180" spans="1:23" ht="12.75">
      <c r="A180" s="94" t="s">
        <v>43</v>
      </c>
      <c r="B180" s="94" t="s">
        <v>44</v>
      </c>
      <c r="C180" s="95" t="s">
        <v>45</v>
      </c>
      <c r="D180" s="96" t="s">
        <v>46</v>
      </c>
      <c r="E180" s="96" t="s">
        <v>47</v>
      </c>
      <c r="F180" s="96"/>
      <c r="G180" s="97" t="s">
        <v>45</v>
      </c>
      <c r="H180" s="97" t="s">
        <v>42</v>
      </c>
      <c r="I180" s="95"/>
      <c r="J180" s="94" t="s">
        <v>44</v>
      </c>
      <c r="K180" s="94"/>
      <c r="L180" s="40">
        <v>150</v>
      </c>
      <c r="M180" s="94" t="s">
        <v>43</v>
      </c>
      <c r="N180" s="94" t="s">
        <v>44</v>
      </c>
      <c r="O180" s="95" t="s">
        <v>45</v>
      </c>
      <c r="P180" s="96" t="s">
        <v>46</v>
      </c>
      <c r="Q180" s="96" t="s">
        <v>47</v>
      </c>
      <c r="R180" s="96"/>
      <c r="S180" s="97" t="s">
        <v>45</v>
      </c>
      <c r="T180" s="97" t="s">
        <v>42</v>
      </c>
      <c r="U180" s="95"/>
      <c r="V180" s="94" t="s">
        <v>44</v>
      </c>
      <c r="W180" s="94"/>
    </row>
    <row r="181" spans="1:23" ht="16.5" customHeight="1">
      <c r="A181" s="98">
        <v>0</v>
      </c>
      <c r="B181" s="99">
        <v>3</v>
      </c>
      <c r="C181" s="100">
        <v>11</v>
      </c>
      <c r="D181" s="101" t="s">
        <v>70</v>
      </c>
      <c r="E181" s="101" t="s">
        <v>35</v>
      </c>
      <c r="F181" s="101">
        <v>10</v>
      </c>
      <c r="G181" s="101"/>
      <c r="H181" s="101">
        <v>170</v>
      </c>
      <c r="I181" s="100">
        <v>61</v>
      </c>
      <c r="J181" s="99">
        <v>11</v>
      </c>
      <c r="K181" s="98">
        <v>0</v>
      </c>
      <c r="L181" s="40"/>
      <c r="M181" s="98">
        <v>0</v>
      </c>
      <c r="N181" s="99">
        <v>0</v>
      </c>
      <c r="O181" s="100">
        <v>11</v>
      </c>
      <c r="P181" s="101" t="s">
        <v>48</v>
      </c>
      <c r="Q181" s="101" t="s">
        <v>35</v>
      </c>
      <c r="R181" s="101">
        <v>10</v>
      </c>
      <c r="S181" s="101"/>
      <c r="T181" s="101">
        <v>630</v>
      </c>
      <c r="U181" s="100">
        <v>61</v>
      </c>
      <c r="V181" s="99">
        <v>14</v>
      </c>
      <c r="W181" s="98">
        <v>0</v>
      </c>
    </row>
    <row r="182" spans="1:23" ht="16.5" customHeight="1">
      <c r="A182" s="98">
        <v>0</v>
      </c>
      <c r="B182" s="99">
        <v>3</v>
      </c>
      <c r="C182" s="100">
        <v>62</v>
      </c>
      <c r="D182" s="101" t="s">
        <v>63</v>
      </c>
      <c r="E182" s="101" t="s">
        <v>35</v>
      </c>
      <c r="F182" s="101">
        <v>10</v>
      </c>
      <c r="G182" s="101"/>
      <c r="H182" s="101">
        <v>170</v>
      </c>
      <c r="I182" s="100">
        <v>12</v>
      </c>
      <c r="J182" s="99">
        <v>11</v>
      </c>
      <c r="K182" s="98">
        <v>0</v>
      </c>
      <c r="L182" s="40"/>
      <c r="M182" s="98">
        <v>0</v>
      </c>
      <c r="N182" s="99">
        <v>8</v>
      </c>
      <c r="O182" s="100">
        <v>62</v>
      </c>
      <c r="P182" s="101" t="s">
        <v>61</v>
      </c>
      <c r="Q182" s="101" t="s">
        <v>36</v>
      </c>
      <c r="R182" s="101">
        <v>10</v>
      </c>
      <c r="S182" s="101"/>
      <c r="T182" s="101">
        <v>620</v>
      </c>
      <c r="U182" s="100">
        <v>12</v>
      </c>
      <c r="V182" s="99">
        <v>6</v>
      </c>
      <c r="W182" s="98">
        <v>0</v>
      </c>
    </row>
    <row r="183" spans="1:23" ht="16.5" customHeight="1">
      <c r="A183" s="98">
        <v>0</v>
      </c>
      <c r="B183" s="99">
        <v>3</v>
      </c>
      <c r="C183" s="100">
        <v>21</v>
      </c>
      <c r="D183" s="101" t="s">
        <v>63</v>
      </c>
      <c r="E183" s="101" t="s">
        <v>35</v>
      </c>
      <c r="F183" s="101">
        <v>10</v>
      </c>
      <c r="G183" s="101"/>
      <c r="H183" s="101">
        <v>170</v>
      </c>
      <c r="I183" s="100">
        <v>54</v>
      </c>
      <c r="J183" s="102">
        <v>11</v>
      </c>
      <c r="K183" s="103">
        <v>0</v>
      </c>
      <c r="L183" s="104"/>
      <c r="M183" s="103">
        <v>0</v>
      </c>
      <c r="N183" s="102">
        <v>8</v>
      </c>
      <c r="O183" s="100">
        <v>21</v>
      </c>
      <c r="P183" s="101" t="s">
        <v>61</v>
      </c>
      <c r="Q183" s="101" t="s">
        <v>36</v>
      </c>
      <c r="R183" s="101">
        <v>10</v>
      </c>
      <c r="S183" s="101"/>
      <c r="T183" s="101">
        <v>620</v>
      </c>
      <c r="U183" s="100">
        <v>54</v>
      </c>
      <c r="V183" s="99">
        <v>6</v>
      </c>
      <c r="W183" s="98">
        <v>0</v>
      </c>
    </row>
    <row r="184" spans="1:23" ht="16.5" customHeight="1">
      <c r="A184" s="98">
        <v>0</v>
      </c>
      <c r="B184" s="99">
        <v>8</v>
      </c>
      <c r="C184" s="100">
        <v>52</v>
      </c>
      <c r="D184" s="101" t="s">
        <v>351</v>
      </c>
      <c r="E184" s="101" t="s">
        <v>30</v>
      </c>
      <c r="F184" s="101">
        <v>7</v>
      </c>
      <c r="G184" s="101"/>
      <c r="H184" s="101">
        <v>150</v>
      </c>
      <c r="I184" s="100">
        <v>22</v>
      </c>
      <c r="J184" s="99">
        <v>6</v>
      </c>
      <c r="K184" s="98">
        <v>0</v>
      </c>
      <c r="L184" s="40"/>
      <c r="M184" s="98">
        <v>0</v>
      </c>
      <c r="N184" s="99">
        <v>8</v>
      </c>
      <c r="O184" s="100">
        <v>52</v>
      </c>
      <c r="P184" s="101" t="s">
        <v>61</v>
      </c>
      <c r="Q184" s="101" t="s">
        <v>36</v>
      </c>
      <c r="R184" s="101">
        <v>10</v>
      </c>
      <c r="S184" s="101"/>
      <c r="T184" s="101">
        <v>620</v>
      </c>
      <c r="U184" s="100">
        <v>22</v>
      </c>
      <c r="V184" s="99">
        <v>6</v>
      </c>
      <c r="W184" s="98">
        <v>0</v>
      </c>
    </row>
    <row r="185" spans="1:23" ht="16.5" customHeight="1">
      <c r="A185" s="98">
        <v>0</v>
      </c>
      <c r="B185" s="99">
        <v>3</v>
      </c>
      <c r="C185" s="100">
        <v>32</v>
      </c>
      <c r="D185" s="101" t="s">
        <v>63</v>
      </c>
      <c r="E185" s="101" t="s">
        <v>35</v>
      </c>
      <c r="F185" s="101">
        <v>10</v>
      </c>
      <c r="G185" s="101"/>
      <c r="H185" s="101">
        <v>170</v>
      </c>
      <c r="I185" s="100">
        <v>42</v>
      </c>
      <c r="J185" s="99">
        <v>11</v>
      </c>
      <c r="K185" s="98">
        <v>0</v>
      </c>
      <c r="L185" s="40"/>
      <c r="M185" s="98">
        <v>0</v>
      </c>
      <c r="N185" s="99">
        <v>8</v>
      </c>
      <c r="O185" s="100">
        <v>32</v>
      </c>
      <c r="P185" s="101" t="s">
        <v>61</v>
      </c>
      <c r="Q185" s="101" t="s">
        <v>36</v>
      </c>
      <c r="R185" s="101">
        <v>10</v>
      </c>
      <c r="S185" s="101"/>
      <c r="T185" s="101">
        <v>620</v>
      </c>
      <c r="U185" s="100">
        <v>42</v>
      </c>
      <c r="V185" s="99">
        <v>6</v>
      </c>
      <c r="W185" s="98">
        <v>0</v>
      </c>
    </row>
    <row r="186" spans="1:23" ht="16.5" customHeight="1">
      <c r="A186" s="98">
        <v>3</v>
      </c>
      <c r="B186" s="99">
        <v>14</v>
      </c>
      <c r="C186" s="100">
        <v>41</v>
      </c>
      <c r="D186" s="101" t="s">
        <v>290</v>
      </c>
      <c r="E186" s="101" t="s">
        <v>33</v>
      </c>
      <c r="F186" s="101">
        <v>8</v>
      </c>
      <c r="G186" s="101"/>
      <c r="H186" s="101">
        <v>50</v>
      </c>
      <c r="I186" s="100">
        <v>31</v>
      </c>
      <c r="J186" s="99">
        <v>0</v>
      </c>
      <c r="K186" s="98">
        <v>-3</v>
      </c>
      <c r="L186" s="40"/>
      <c r="M186" s="98">
        <v>0</v>
      </c>
      <c r="N186" s="99">
        <v>8</v>
      </c>
      <c r="O186" s="100">
        <v>41</v>
      </c>
      <c r="P186" s="101" t="s">
        <v>61</v>
      </c>
      <c r="Q186" s="101" t="s">
        <v>36</v>
      </c>
      <c r="R186" s="101">
        <v>10</v>
      </c>
      <c r="S186" s="101"/>
      <c r="T186" s="101">
        <v>620</v>
      </c>
      <c r="U186" s="100">
        <v>31</v>
      </c>
      <c r="V186" s="99">
        <v>6</v>
      </c>
      <c r="W186" s="98">
        <v>0</v>
      </c>
    </row>
    <row r="187" spans="1:23" ht="16.5" customHeight="1">
      <c r="A187" s="98">
        <v>1</v>
      </c>
      <c r="B187" s="99">
        <v>11</v>
      </c>
      <c r="C187" s="100">
        <v>72</v>
      </c>
      <c r="D187" s="101" t="s">
        <v>63</v>
      </c>
      <c r="E187" s="101" t="s">
        <v>35</v>
      </c>
      <c r="F187" s="101">
        <v>9</v>
      </c>
      <c r="G187" s="101"/>
      <c r="H187" s="101">
        <v>140</v>
      </c>
      <c r="I187" s="100">
        <v>82</v>
      </c>
      <c r="J187" s="102">
        <v>3</v>
      </c>
      <c r="K187" s="103">
        <v>-1</v>
      </c>
      <c r="L187" s="104"/>
      <c r="M187" s="103">
        <v>0</v>
      </c>
      <c r="N187" s="102">
        <v>8</v>
      </c>
      <c r="O187" s="100">
        <v>72</v>
      </c>
      <c r="P187" s="101" t="s">
        <v>61</v>
      </c>
      <c r="Q187" s="101" t="s">
        <v>36</v>
      </c>
      <c r="R187" s="101">
        <v>10</v>
      </c>
      <c r="S187" s="101"/>
      <c r="T187" s="101">
        <v>620</v>
      </c>
      <c r="U187" s="100">
        <v>82</v>
      </c>
      <c r="V187" s="99">
        <v>6</v>
      </c>
      <c r="W187" s="98">
        <v>0</v>
      </c>
    </row>
    <row r="188" spans="1:23" ht="16.5" customHeight="1">
      <c r="A188" s="98">
        <v>1</v>
      </c>
      <c r="B188" s="99">
        <v>11</v>
      </c>
      <c r="C188" s="100">
        <v>81</v>
      </c>
      <c r="D188" s="101" t="s">
        <v>70</v>
      </c>
      <c r="E188" s="101" t="s">
        <v>35</v>
      </c>
      <c r="F188" s="101">
        <v>9</v>
      </c>
      <c r="G188" s="101"/>
      <c r="H188" s="101">
        <v>140</v>
      </c>
      <c r="I188" s="100">
        <v>71</v>
      </c>
      <c r="J188" s="99">
        <v>3</v>
      </c>
      <c r="K188" s="98">
        <v>-1</v>
      </c>
      <c r="L188" s="40"/>
      <c r="M188" s="98">
        <v>0</v>
      </c>
      <c r="N188" s="99">
        <v>8</v>
      </c>
      <c r="O188" s="100">
        <v>81</v>
      </c>
      <c r="P188" s="101" t="s">
        <v>61</v>
      </c>
      <c r="Q188" s="101" t="s">
        <v>36</v>
      </c>
      <c r="R188" s="101">
        <v>10</v>
      </c>
      <c r="S188" s="101"/>
      <c r="T188" s="101">
        <v>620</v>
      </c>
      <c r="U188" s="100">
        <v>71</v>
      </c>
      <c r="V188" s="99">
        <v>6</v>
      </c>
      <c r="W188" s="98">
        <v>0</v>
      </c>
    </row>
  </sheetData>
  <sheetProtection/>
  <mergeCells count="14">
    <mergeCell ref="I4:K4"/>
    <mergeCell ref="U4:W4"/>
    <mergeCell ref="I31:K31"/>
    <mergeCell ref="U31:W31"/>
    <mergeCell ref="I58:K58"/>
    <mergeCell ref="U58:W58"/>
    <mergeCell ref="I166:K166"/>
    <mergeCell ref="U166:W166"/>
    <mergeCell ref="I85:K85"/>
    <mergeCell ref="U85:W85"/>
    <mergeCell ref="I112:K112"/>
    <mergeCell ref="U112:W112"/>
    <mergeCell ref="I139:K139"/>
    <mergeCell ref="U139:W13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41" customWidth="1"/>
    <col min="2" max="2" width="5.25390625" style="41" customWidth="1"/>
    <col min="3" max="3" width="4.375" style="105" customWidth="1"/>
    <col min="4" max="4" width="6.375" style="41" customWidth="1"/>
    <col min="5" max="5" width="3.25390625" style="41" customWidth="1"/>
    <col min="6" max="6" width="3.75390625" style="41" customWidth="1"/>
    <col min="7" max="7" width="6.875" style="41" customWidth="1"/>
    <col min="8" max="8" width="6.25390625" style="41" customWidth="1"/>
    <col min="9" max="9" width="4.625" style="105" customWidth="1"/>
    <col min="10" max="10" width="5.125" style="41" customWidth="1"/>
    <col min="11" max="11" width="6.00390625" style="41" customWidth="1"/>
    <col min="12" max="12" width="0.74609375" style="89" customWidth="1"/>
    <col min="13" max="13" width="6.00390625" style="41" customWidth="1"/>
    <col min="14" max="14" width="5.25390625" style="41" customWidth="1"/>
    <col min="15" max="15" width="4.625" style="105" customWidth="1"/>
    <col min="16" max="16" width="5.75390625" style="41" customWidth="1"/>
    <col min="17" max="17" width="3.25390625" style="41" customWidth="1"/>
    <col min="18" max="18" width="3.75390625" style="41" customWidth="1"/>
    <col min="19" max="19" width="7.375" style="41" customWidth="1"/>
    <col min="20" max="20" width="5.75390625" style="41" customWidth="1"/>
    <col min="21" max="21" width="4.25390625" style="105" customWidth="1"/>
    <col min="22" max="22" width="5.25390625" style="41" customWidth="1"/>
    <col min="23" max="23" width="6.00390625" style="41" customWidth="1"/>
    <col min="24" max="16384" width="5.00390625" style="41" customWidth="1"/>
  </cols>
  <sheetData>
    <row r="1" spans="1:23" ht="15">
      <c r="A1" s="32"/>
      <c r="B1" s="33" t="s">
        <v>10</v>
      </c>
      <c r="C1" s="34"/>
      <c r="D1" s="33"/>
      <c r="E1" s="35" t="s">
        <v>90</v>
      </c>
      <c r="F1" s="36"/>
      <c r="G1" s="37" t="s">
        <v>12</v>
      </c>
      <c r="H1" s="37"/>
      <c r="I1" s="38" t="s">
        <v>51</v>
      </c>
      <c r="J1" s="38"/>
      <c r="K1" s="39"/>
      <c r="L1" s="40">
        <v>150</v>
      </c>
      <c r="M1" s="32"/>
      <c r="N1" s="33" t="s">
        <v>10</v>
      </c>
      <c r="O1" s="34"/>
      <c r="P1" s="33"/>
      <c r="Q1" s="35" t="s">
        <v>91</v>
      </c>
      <c r="R1" s="36"/>
      <c r="S1" s="37" t="s">
        <v>12</v>
      </c>
      <c r="T1" s="37"/>
      <c r="U1" s="38" t="s">
        <v>53</v>
      </c>
      <c r="V1" s="38"/>
      <c r="W1" s="39"/>
    </row>
    <row r="2" spans="1:23" ht="12.75">
      <c r="A2" s="42"/>
      <c r="B2" s="42"/>
      <c r="C2" s="43"/>
      <c r="D2" s="44"/>
      <c r="E2" s="44"/>
      <c r="F2" s="44"/>
      <c r="G2" s="45" t="s">
        <v>16</v>
      </c>
      <c r="H2" s="45"/>
      <c r="I2" s="38" t="s">
        <v>17</v>
      </c>
      <c r="J2" s="38"/>
      <c r="K2" s="39"/>
      <c r="L2" s="40">
        <v>150</v>
      </c>
      <c r="M2" s="42"/>
      <c r="N2" s="42"/>
      <c r="O2" s="43"/>
      <c r="P2" s="44"/>
      <c r="Q2" s="44"/>
      <c r="R2" s="44"/>
      <c r="S2" s="45" t="s">
        <v>16</v>
      </c>
      <c r="T2" s="45"/>
      <c r="U2" s="38" t="s">
        <v>18</v>
      </c>
      <c r="V2" s="38"/>
      <c r="W2" s="39"/>
    </row>
    <row r="3" spans="1:23" ht="4.5" customHeight="1">
      <c r="A3" s="46"/>
      <c r="B3" s="47"/>
      <c r="C3" s="48"/>
      <c r="D3" s="49"/>
      <c r="E3" s="50"/>
      <c r="F3" s="51"/>
      <c r="G3" s="52"/>
      <c r="H3" s="52"/>
      <c r="I3" s="48"/>
      <c r="J3" s="47"/>
      <c r="K3" s="53"/>
      <c r="L3" s="40"/>
      <c r="M3" s="46"/>
      <c r="N3" s="47"/>
      <c r="O3" s="48"/>
      <c r="P3" s="49"/>
      <c r="Q3" s="50"/>
      <c r="R3" s="51"/>
      <c r="S3" s="52"/>
      <c r="T3" s="52"/>
      <c r="U3" s="48"/>
      <c r="V3" s="47"/>
      <c r="W3" s="53"/>
    </row>
    <row r="4" spans="1:23" s="65" customFormat="1" ht="12.75" customHeight="1">
      <c r="A4" s="54" t="s">
        <v>793</v>
      </c>
      <c r="B4" s="55"/>
      <c r="C4" s="56"/>
      <c r="D4" s="57"/>
      <c r="E4" s="58" t="s">
        <v>19</v>
      </c>
      <c r="F4" s="59" t="s">
        <v>794</v>
      </c>
      <c r="G4" s="60"/>
      <c r="H4" s="61"/>
      <c r="I4" s="135">
        <v>0</v>
      </c>
      <c r="J4" s="135"/>
      <c r="K4" s="136"/>
      <c r="L4" s="62"/>
      <c r="M4" s="63" t="s">
        <v>793</v>
      </c>
      <c r="N4" s="55"/>
      <c r="O4" s="56"/>
      <c r="P4" s="57"/>
      <c r="Q4" s="58" t="s">
        <v>19</v>
      </c>
      <c r="R4" s="64" t="s">
        <v>721</v>
      </c>
      <c r="S4" s="60"/>
      <c r="T4" s="61"/>
      <c r="U4" s="135">
        <v>0</v>
      </c>
      <c r="V4" s="135"/>
      <c r="W4" s="136"/>
    </row>
    <row r="5" spans="1:23" s="65" customFormat="1" ht="12.75" customHeight="1">
      <c r="A5" s="66"/>
      <c r="B5" s="55"/>
      <c r="C5" s="56"/>
      <c r="D5" s="57"/>
      <c r="E5" s="67" t="s">
        <v>21</v>
      </c>
      <c r="F5" s="59" t="s">
        <v>795</v>
      </c>
      <c r="G5" s="68"/>
      <c r="H5" s="69"/>
      <c r="I5" s="73"/>
      <c r="J5" s="130">
        <v>3.1</v>
      </c>
      <c r="K5" s="131"/>
      <c r="L5" s="62"/>
      <c r="M5" s="66"/>
      <c r="N5" s="55"/>
      <c r="O5" s="56"/>
      <c r="P5" s="57"/>
      <c r="Q5" s="67" t="s">
        <v>21</v>
      </c>
      <c r="R5" s="64" t="s">
        <v>796</v>
      </c>
      <c r="S5" s="68"/>
      <c r="T5" s="69"/>
      <c r="U5" s="73"/>
      <c r="V5" s="130">
        <v>13.1</v>
      </c>
      <c r="W5" s="131"/>
    </row>
    <row r="6" spans="1:23" s="65" customFormat="1" ht="12.75" customHeight="1">
      <c r="A6" s="66"/>
      <c r="B6" s="55"/>
      <c r="C6" s="56"/>
      <c r="D6" s="57"/>
      <c r="E6" s="67" t="s">
        <v>23</v>
      </c>
      <c r="F6" s="59" t="s">
        <v>102</v>
      </c>
      <c r="G6" s="60"/>
      <c r="H6" s="69"/>
      <c r="I6" s="132">
        <v>9.1</v>
      </c>
      <c r="J6" s="130" t="s">
        <v>140</v>
      </c>
      <c r="K6" s="133">
        <v>10.1</v>
      </c>
      <c r="L6" s="62"/>
      <c r="M6" s="66"/>
      <c r="N6" s="55"/>
      <c r="O6" s="56"/>
      <c r="P6" s="57"/>
      <c r="Q6" s="67" t="s">
        <v>23</v>
      </c>
      <c r="R6" s="64" t="s">
        <v>797</v>
      </c>
      <c r="S6" s="60"/>
      <c r="T6" s="69"/>
      <c r="U6" s="132">
        <v>10.1</v>
      </c>
      <c r="V6" s="130" t="s">
        <v>140</v>
      </c>
      <c r="W6" s="133">
        <v>13.1</v>
      </c>
    </row>
    <row r="7" spans="1:23" s="65" customFormat="1" ht="12.75" customHeight="1">
      <c r="A7" s="66"/>
      <c r="B7" s="55"/>
      <c r="C7" s="56"/>
      <c r="D7" s="57"/>
      <c r="E7" s="58" t="s">
        <v>24</v>
      </c>
      <c r="F7" s="59" t="s">
        <v>667</v>
      </c>
      <c r="G7" s="60"/>
      <c r="H7" s="69"/>
      <c r="I7" s="73"/>
      <c r="J7" s="130">
        <v>18.1</v>
      </c>
      <c r="K7" s="131"/>
      <c r="L7" s="62"/>
      <c r="M7" s="66"/>
      <c r="N7" s="55"/>
      <c r="O7" s="56"/>
      <c r="P7" s="57"/>
      <c r="Q7" s="58" t="s">
        <v>24</v>
      </c>
      <c r="R7" s="64" t="s">
        <v>172</v>
      </c>
      <c r="S7" s="60"/>
      <c r="T7" s="69"/>
      <c r="U7" s="73"/>
      <c r="V7" s="130">
        <v>4.1</v>
      </c>
      <c r="W7" s="131"/>
    </row>
    <row r="8" spans="1:23" s="65" customFormat="1" ht="12.75" customHeight="1">
      <c r="A8" s="71" t="s">
        <v>19</v>
      </c>
      <c r="B8" s="59" t="s">
        <v>798</v>
      </c>
      <c r="C8" s="56"/>
      <c r="D8" s="57"/>
      <c r="E8" s="72"/>
      <c r="F8" s="60"/>
      <c r="G8" s="58" t="s">
        <v>19</v>
      </c>
      <c r="H8" s="59" t="s">
        <v>17</v>
      </c>
      <c r="I8" s="60"/>
      <c r="J8" s="73"/>
      <c r="K8" s="70"/>
      <c r="L8" s="62"/>
      <c r="M8" s="71" t="s">
        <v>19</v>
      </c>
      <c r="N8" s="64" t="s">
        <v>799</v>
      </c>
      <c r="O8" s="56"/>
      <c r="P8" s="57"/>
      <c r="Q8" s="72"/>
      <c r="R8" s="60"/>
      <c r="S8" s="58" t="s">
        <v>19</v>
      </c>
      <c r="T8" s="59" t="s">
        <v>252</v>
      </c>
      <c r="U8" s="60"/>
      <c r="V8" s="73"/>
      <c r="W8" s="70"/>
    </row>
    <row r="9" spans="1:23" s="65" customFormat="1" ht="12.75" customHeight="1">
      <c r="A9" s="74" t="s">
        <v>21</v>
      </c>
      <c r="B9" s="59" t="s">
        <v>204</v>
      </c>
      <c r="C9" s="75"/>
      <c r="D9" s="57"/>
      <c r="E9" s="72"/>
      <c r="F9" s="69"/>
      <c r="G9" s="67" t="s">
        <v>21</v>
      </c>
      <c r="H9" s="59" t="s">
        <v>800</v>
      </c>
      <c r="I9" s="60"/>
      <c r="J9" s="73"/>
      <c r="K9" s="70"/>
      <c r="L9" s="62"/>
      <c r="M9" s="74" t="s">
        <v>21</v>
      </c>
      <c r="N9" s="64" t="s">
        <v>58</v>
      </c>
      <c r="O9" s="75"/>
      <c r="P9" s="57"/>
      <c r="Q9" s="72"/>
      <c r="R9" s="69"/>
      <c r="S9" s="67" t="s">
        <v>21</v>
      </c>
      <c r="T9" s="59" t="s">
        <v>74</v>
      </c>
      <c r="U9" s="60"/>
      <c r="V9" s="73"/>
      <c r="W9" s="70"/>
    </row>
    <row r="10" spans="1:23" s="65" customFormat="1" ht="12.75" customHeight="1">
      <c r="A10" s="74" t="s">
        <v>23</v>
      </c>
      <c r="B10" s="59" t="s">
        <v>801</v>
      </c>
      <c r="C10" s="56"/>
      <c r="D10" s="57"/>
      <c r="E10" s="72"/>
      <c r="F10" s="69"/>
      <c r="G10" s="67" t="s">
        <v>23</v>
      </c>
      <c r="H10" s="59" t="s">
        <v>802</v>
      </c>
      <c r="I10" s="60"/>
      <c r="J10" s="60"/>
      <c r="K10" s="70"/>
      <c r="L10" s="62"/>
      <c r="M10" s="74" t="s">
        <v>23</v>
      </c>
      <c r="N10" s="64" t="s">
        <v>803</v>
      </c>
      <c r="O10" s="56"/>
      <c r="P10" s="57"/>
      <c r="Q10" s="72"/>
      <c r="R10" s="69"/>
      <c r="S10" s="67" t="s">
        <v>23</v>
      </c>
      <c r="T10" s="59" t="s">
        <v>682</v>
      </c>
      <c r="U10" s="60"/>
      <c r="V10" s="60"/>
      <c r="W10" s="70"/>
    </row>
    <row r="11" spans="1:23" s="65" customFormat="1" ht="12.75" customHeight="1">
      <c r="A11" s="71" t="s">
        <v>24</v>
      </c>
      <c r="B11" s="59" t="s">
        <v>804</v>
      </c>
      <c r="C11" s="75"/>
      <c r="D11" s="57"/>
      <c r="E11" s="72"/>
      <c r="F11" s="60"/>
      <c r="G11" s="58" t="s">
        <v>24</v>
      </c>
      <c r="H11" s="59" t="s">
        <v>310</v>
      </c>
      <c r="I11" s="59" t="s">
        <v>27</v>
      </c>
      <c r="J11" s="73"/>
      <c r="K11" s="70"/>
      <c r="L11" s="62"/>
      <c r="M11" s="71" t="s">
        <v>24</v>
      </c>
      <c r="N11" s="64" t="s">
        <v>28</v>
      </c>
      <c r="O11" s="75"/>
      <c r="P11" s="57"/>
      <c r="Q11" s="72"/>
      <c r="R11" s="60"/>
      <c r="S11" s="58" t="s">
        <v>24</v>
      </c>
      <c r="T11" s="59" t="s">
        <v>805</v>
      </c>
      <c r="U11" s="59" t="s">
        <v>29</v>
      </c>
      <c r="V11" s="73"/>
      <c r="W11" s="70"/>
    </row>
    <row r="12" spans="1:23" s="65" customFormat="1" ht="12.75" customHeight="1">
      <c r="A12" s="76"/>
      <c r="B12" s="75"/>
      <c r="C12" s="75"/>
      <c r="D12" s="57"/>
      <c r="E12" s="58" t="s">
        <v>19</v>
      </c>
      <c r="F12" s="59" t="s">
        <v>806</v>
      </c>
      <c r="G12" s="60"/>
      <c r="H12" s="77" t="s">
        <v>30</v>
      </c>
      <c r="I12" s="59" t="s">
        <v>807</v>
      </c>
      <c r="J12" s="73"/>
      <c r="K12" s="70"/>
      <c r="L12" s="62"/>
      <c r="M12" s="76"/>
      <c r="N12" s="75"/>
      <c r="O12" s="75"/>
      <c r="P12" s="57"/>
      <c r="Q12" s="58" t="s">
        <v>19</v>
      </c>
      <c r="R12" s="64" t="s">
        <v>34</v>
      </c>
      <c r="S12" s="60"/>
      <c r="T12" s="77" t="s">
        <v>30</v>
      </c>
      <c r="U12" s="59" t="s">
        <v>808</v>
      </c>
      <c r="V12" s="73"/>
      <c r="W12" s="70"/>
    </row>
    <row r="13" spans="1:23" s="65" customFormat="1" ht="12.75" customHeight="1">
      <c r="A13" s="66"/>
      <c r="B13" s="59" t="s">
        <v>32</v>
      </c>
      <c r="C13" s="56"/>
      <c r="D13" s="57"/>
      <c r="E13" s="67" t="s">
        <v>21</v>
      </c>
      <c r="F13" s="59" t="s">
        <v>717</v>
      </c>
      <c r="G13" s="60"/>
      <c r="H13" s="77" t="s">
        <v>33</v>
      </c>
      <c r="I13" s="59" t="s">
        <v>809</v>
      </c>
      <c r="J13" s="55"/>
      <c r="K13" s="70"/>
      <c r="L13" s="62"/>
      <c r="M13" s="66"/>
      <c r="N13" s="64" t="s">
        <v>32</v>
      </c>
      <c r="O13" s="56"/>
      <c r="P13" s="57"/>
      <c r="Q13" s="67" t="s">
        <v>21</v>
      </c>
      <c r="R13" s="64" t="s">
        <v>810</v>
      </c>
      <c r="S13" s="60"/>
      <c r="T13" s="77" t="s">
        <v>33</v>
      </c>
      <c r="U13" s="59" t="s">
        <v>808</v>
      </c>
      <c r="V13" s="55"/>
      <c r="W13" s="70"/>
    </row>
    <row r="14" spans="1:23" s="65" customFormat="1" ht="12.75" customHeight="1">
      <c r="A14" s="66"/>
      <c r="B14" s="59" t="s">
        <v>811</v>
      </c>
      <c r="C14" s="56"/>
      <c r="D14" s="57"/>
      <c r="E14" s="67" t="s">
        <v>23</v>
      </c>
      <c r="F14" s="59" t="s">
        <v>297</v>
      </c>
      <c r="G14" s="73"/>
      <c r="H14" s="77" t="s">
        <v>35</v>
      </c>
      <c r="I14" s="59" t="s">
        <v>812</v>
      </c>
      <c r="J14" s="55"/>
      <c r="K14" s="70"/>
      <c r="L14" s="62"/>
      <c r="M14" s="66"/>
      <c r="N14" s="64" t="s">
        <v>813</v>
      </c>
      <c r="O14" s="56"/>
      <c r="P14" s="57"/>
      <c r="Q14" s="67" t="s">
        <v>23</v>
      </c>
      <c r="R14" s="64" t="s">
        <v>814</v>
      </c>
      <c r="S14" s="73"/>
      <c r="T14" s="77" t="s">
        <v>35</v>
      </c>
      <c r="U14" s="59" t="s">
        <v>815</v>
      </c>
      <c r="V14" s="55"/>
      <c r="W14" s="70"/>
    </row>
    <row r="15" spans="1:23" s="65" customFormat="1" ht="12.75" customHeight="1">
      <c r="A15" s="78"/>
      <c r="B15" s="72"/>
      <c r="C15" s="72"/>
      <c r="D15" s="57"/>
      <c r="E15" s="58" t="s">
        <v>24</v>
      </c>
      <c r="F15" s="59" t="s">
        <v>816</v>
      </c>
      <c r="G15" s="72"/>
      <c r="H15" s="77" t="s">
        <v>36</v>
      </c>
      <c r="I15" s="59" t="s">
        <v>817</v>
      </c>
      <c r="J15" s="72"/>
      <c r="K15" s="79"/>
      <c r="L15" s="80"/>
      <c r="M15" s="78"/>
      <c r="N15" s="72"/>
      <c r="O15" s="72"/>
      <c r="P15" s="57"/>
      <c r="Q15" s="58" t="s">
        <v>24</v>
      </c>
      <c r="R15" s="64" t="s">
        <v>299</v>
      </c>
      <c r="S15" s="72"/>
      <c r="T15" s="77" t="s">
        <v>36</v>
      </c>
      <c r="U15" s="59" t="s">
        <v>815</v>
      </c>
      <c r="V15" s="72"/>
      <c r="W15" s="79"/>
    </row>
    <row r="16" spans="1:23" ht="4.5" customHeight="1">
      <c r="A16" s="81"/>
      <c r="B16" s="82"/>
      <c r="C16" s="83"/>
      <c r="D16" s="84"/>
      <c r="E16" s="85"/>
      <c r="F16" s="86"/>
      <c r="G16" s="87"/>
      <c r="H16" s="87"/>
      <c r="I16" s="83"/>
      <c r="J16" s="82"/>
      <c r="K16" s="88"/>
      <c r="M16" s="81"/>
      <c r="N16" s="82"/>
      <c r="O16" s="83"/>
      <c r="P16" s="84"/>
      <c r="Q16" s="85"/>
      <c r="R16" s="86"/>
      <c r="S16" s="87"/>
      <c r="T16" s="87"/>
      <c r="U16" s="83"/>
      <c r="V16" s="82"/>
      <c r="W16" s="88"/>
    </row>
    <row r="17" spans="1:23" ht="12.75" customHeight="1">
      <c r="A17" s="90"/>
      <c r="B17" s="90" t="s">
        <v>37</v>
      </c>
      <c r="C17" s="91"/>
      <c r="D17" s="92" t="s">
        <v>38</v>
      </c>
      <c r="E17" s="92" t="s">
        <v>39</v>
      </c>
      <c r="F17" s="92" t="s">
        <v>40</v>
      </c>
      <c r="G17" s="93" t="s">
        <v>41</v>
      </c>
      <c r="H17" s="93"/>
      <c r="I17" s="91" t="s">
        <v>42</v>
      </c>
      <c r="J17" s="92" t="s">
        <v>37</v>
      </c>
      <c r="K17" s="90" t="s">
        <v>43</v>
      </c>
      <c r="L17" s="40">
        <v>150</v>
      </c>
      <c r="M17" s="90"/>
      <c r="N17" s="90" t="s">
        <v>37</v>
      </c>
      <c r="O17" s="91"/>
      <c r="P17" s="92" t="s">
        <v>38</v>
      </c>
      <c r="Q17" s="92" t="s">
        <v>39</v>
      </c>
      <c r="R17" s="92" t="s">
        <v>40</v>
      </c>
      <c r="S17" s="93" t="s">
        <v>41</v>
      </c>
      <c r="T17" s="93"/>
      <c r="U17" s="91" t="s">
        <v>42</v>
      </c>
      <c r="V17" s="92" t="s">
        <v>37</v>
      </c>
      <c r="W17" s="90" t="s">
        <v>43</v>
      </c>
    </row>
    <row r="18" spans="1:23" ht="12.75">
      <c r="A18" s="94" t="s">
        <v>43</v>
      </c>
      <c r="B18" s="94" t="s">
        <v>44</v>
      </c>
      <c r="C18" s="95" t="s">
        <v>45</v>
      </c>
      <c r="D18" s="96" t="s">
        <v>46</v>
      </c>
      <c r="E18" s="96" t="s">
        <v>47</v>
      </c>
      <c r="F18" s="96"/>
      <c r="G18" s="97" t="s">
        <v>45</v>
      </c>
      <c r="H18" s="97" t="s">
        <v>42</v>
      </c>
      <c r="I18" s="95"/>
      <c r="J18" s="94" t="s">
        <v>44</v>
      </c>
      <c r="K18" s="94"/>
      <c r="L18" s="40">
        <v>150</v>
      </c>
      <c r="M18" s="94" t="s">
        <v>43</v>
      </c>
      <c r="N18" s="94" t="s">
        <v>44</v>
      </c>
      <c r="O18" s="95" t="s">
        <v>45</v>
      </c>
      <c r="P18" s="96" t="s">
        <v>46</v>
      </c>
      <c r="Q18" s="96" t="s">
        <v>47</v>
      </c>
      <c r="R18" s="96"/>
      <c r="S18" s="97" t="s">
        <v>45</v>
      </c>
      <c r="T18" s="97" t="s">
        <v>42</v>
      </c>
      <c r="U18" s="95"/>
      <c r="V18" s="94" t="s">
        <v>44</v>
      </c>
      <c r="W18" s="94"/>
    </row>
    <row r="19" spans="1:23" ht="16.5" customHeight="1">
      <c r="A19" s="98">
        <v>-11</v>
      </c>
      <c r="B19" s="99">
        <v>0</v>
      </c>
      <c r="C19" s="100">
        <v>54</v>
      </c>
      <c r="D19" s="101" t="s">
        <v>818</v>
      </c>
      <c r="E19" s="101" t="s">
        <v>35</v>
      </c>
      <c r="F19" s="101">
        <v>8</v>
      </c>
      <c r="G19" s="101"/>
      <c r="H19" s="101">
        <v>470</v>
      </c>
      <c r="I19" s="100">
        <v>11</v>
      </c>
      <c r="J19" s="99">
        <v>14</v>
      </c>
      <c r="K19" s="98">
        <v>11</v>
      </c>
      <c r="L19" s="40"/>
      <c r="M19" s="98">
        <v>0</v>
      </c>
      <c r="N19" s="99">
        <v>6</v>
      </c>
      <c r="O19" s="100">
        <v>54</v>
      </c>
      <c r="P19" s="101" t="s">
        <v>61</v>
      </c>
      <c r="Q19" s="101" t="s">
        <v>36</v>
      </c>
      <c r="R19" s="101">
        <v>10</v>
      </c>
      <c r="S19" s="101"/>
      <c r="T19" s="101">
        <v>420</v>
      </c>
      <c r="U19" s="100">
        <v>11</v>
      </c>
      <c r="V19" s="99">
        <v>8</v>
      </c>
      <c r="W19" s="98">
        <v>0</v>
      </c>
    </row>
    <row r="20" spans="1:23" ht="16.5" customHeight="1">
      <c r="A20" s="98">
        <v>-5</v>
      </c>
      <c r="B20" s="99">
        <v>2</v>
      </c>
      <c r="C20" s="100">
        <v>12</v>
      </c>
      <c r="D20" s="101" t="s">
        <v>61</v>
      </c>
      <c r="E20" s="101" t="s">
        <v>33</v>
      </c>
      <c r="F20" s="101">
        <v>8</v>
      </c>
      <c r="G20" s="101"/>
      <c r="H20" s="101">
        <v>100</v>
      </c>
      <c r="I20" s="100">
        <v>52</v>
      </c>
      <c r="J20" s="99">
        <v>12</v>
      </c>
      <c r="K20" s="98">
        <v>5</v>
      </c>
      <c r="L20" s="40"/>
      <c r="M20" s="98">
        <v>0</v>
      </c>
      <c r="N20" s="99">
        <v>6</v>
      </c>
      <c r="O20" s="100">
        <v>12</v>
      </c>
      <c r="P20" s="101" t="s">
        <v>61</v>
      </c>
      <c r="Q20" s="101" t="s">
        <v>36</v>
      </c>
      <c r="R20" s="101">
        <v>10</v>
      </c>
      <c r="S20" s="101"/>
      <c r="T20" s="101">
        <v>420</v>
      </c>
      <c r="U20" s="100">
        <v>52</v>
      </c>
      <c r="V20" s="99">
        <v>8</v>
      </c>
      <c r="W20" s="98">
        <v>0</v>
      </c>
    </row>
    <row r="21" spans="1:23" ht="16.5" customHeight="1">
      <c r="A21" s="98">
        <v>-4</v>
      </c>
      <c r="B21" s="99">
        <v>4</v>
      </c>
      <c r="C21" s="100">
        <v>42</v>
      </c>
      <c r="D21" s="101" t="s">
        <v>70</v>
      </c>
      <c r="E21" s="101" t="s">
        <v>33</v>
      </c>
      <c r="F21" s="101">
        <v>8</v>
      </c>
      <c r="G21" s="101"/>
      <c r="H21" s="101">
        <v>50</v>
      </c>
      <c r="I21" s="100">
        <v>21</v>
      </c>
      <c r="J21" s="102">
        <v>10</v>
      </c>
      <c r="K21" s="103">
        <v>4</v>
      </c>
      <c r="L21" s="104"/>
      <c r="M21" s="103">
        <v>0</v>
      </c>
      <c r="N21" s="102">
        <v>6</v>
      </c>
      <c r="O21" s="100">
        <v>42</v>
      </c>
      <c r="P21" s="101" t="s">
        <v>61</v>
      </c>
      <c r="Q21" s="101" t="s">
        <v>35</v>
      </c>
      <c r="R21" s="101">
        <v>10</v>
      </c>
      <c r="S21" s="101"/>
      <c r="T21" s="101">
        <v>420</v>
      </c>
      <c r="U21" s="100">
        <v>21</v>
      </c>
      <c r="V21" s="99">
        <v>8</v>
      </c>
      <c r="W21" s="98">
        <v>0</v>
      </c>
    </row>
    <row r="22" spans="1:23" ht="16.5" customHeight="1">
      <c r="A22" s="98">
        <v>2</v>
      </c>
      <c r="B22" s="99">
        <v>12</v>
      </c>
      <c r="C22" s="100">
        <v>22</v>
      </c>
      <c r="D22" s="101" t="s">
        <v>63</v>
      </c>
      <c r="E22" s="101" t="s">
        <v>33</v>
      </c>
      <c r="F22" s="101">
        <v>10</v>
      </c>
      <c r="G22" s="101">
        <v>170</v>
      </c>
      <c r="H22" s="101"/>
      <c r="I22" s="100">
        <v>41</v>
      </c>
      <c r="J22" s="99">
        <v>2</v>
      </c>
      <c r="K22" s="98">
        <v>-2</v>
      </c>
      <c r="L22" s="40"/>
      <c r="M22" s="98">
        <v>0</v>
      </c>
      <c r="N22" s="99">
        <v>6</v>
      </c>
      <c r="O22" s="100">
        <v>22</v>
      </c>
      <c r="P22" s="101" t="s">
        <v>61</v>
      </c>
      <c r="Q22" s="101" t="s">
        <v>36</v>
      </c>
      <c r="R22" s="101">
        <v>10</v>
      </c>
      <c r="S22" s="101"/>
      <c r="T22" s="101">
        <v>420</v>
      </c>
      <c r="U22" s="100">
        <v>41</v>
      </c>
      <c r="V22" s="99">
        <v>8</v>
      </c>
      <c r="W22" s="98">
        <v>0</v>
      </c>
    </row>
    <row r="23" spans="1:23" ht="16.5" customHeight="1">
      <c r="A23" s="98">
        <v>2</v>
      </c>
      <c r="B23" s="99">
        <v>9</v>
      </c>
      <c r="C23" s="100">
        <v>32</v>
      </c>
      <c r="D23" s="101" t="s">
        <v>63</v>
      </c>
      <c r="E23" s="101" t="s">
        <v>33</v>
      </c>
      <c r="F23" s="101">
        <v>9</v>
      </c>
      <c r="G23" s="101">
        <v>140</v>
      </c>
      <c r="H23" s="101"/>
      <c r="I23" s="100">
        <v>82</v>
      </c>
      <c r="J23" s="99">
        <v>5</v>
      </c>
      <c r="K23" s="98">
        <v>-2</v>
      </c>
      <c r="L23" s="40"/>
      <c r="M23" s="98">
        <v>6</v>
      </c>
      <c r="N23" s="99">
        <v>12</v>
      </c>
      <c r="O23" s="100">
        <v>32</v>
      </c>
      <c r="P23" s="101" t="s">
        <v>81</v>
      </c>
      <c r="Q23" s="101" t="s">
        <v>33</v>
      </c>
      <c r="R23" s="101">
        <v>9</v>
      </c>
      <c r="S23" s="101"/>
      <c r="T23" s="101">
        <v>200</v>
      </c>
      <c r="U23" s="100">
        <v>82</v>
      </c>
      <c r="V23" s="99">
        <v>2</v>
      </c>
      <c r="W23" s="98">
        <v>-6</v>
      </c>
    </row>
    <row r="24" spans="1:23" ht="16.5" customHeight="1">
      <c r="A24" s="98">
        <v>5</v>
      </c>
      <c r="B24" s="99">
        <v>14</v>
      </c>
      <c r="C24" s="100">
        <v>81</v>
      </c>
      <c r="D24" s="101" t="s">
        <v>88</v>
      </c>
      <c r="E24" s="101" t="s">
        <v>35</v>
      </c>
      <c r="F24" s="101">
        <v>9</v>
      </c>
      <c r="G24" s="101">
        <v>300</v>
      </c>
      <c r="H24" s="101"/>
      <c r="I24" s="100">
        <v>31</v>
      </c>
      <c r="J24" s="99">
        <v>0</v>
      </c>
      <c r="K24" s="98">
        <v>-5</v>
      </c>
      <c r="L24" s="40"/>
      <c r="M24" s="98">
        <v>0</v>
      </c>
      <c r="N24" s="99">
        <v>6</v>
      </c>
      <c r="O24" s="100">
        <v>81</v>
      </c>
      <c r="P24" s="101" t="s">
        <v>61</v>
      </c>
      <c r="Q24" s="101" t="s">
        <v>36</v>
      </c>
      <c r="R24" s="101">
        <v>10</v>
      </c>
      <c r="S24" s="101"/>
      <c r="T24" s="101">
        <v>420</v>
      </c>
      <c r="U24" s="100">
        <v>31</v>
      </c>
      <c r="V24" s="99">
        <v>8</v>
      </c>
      <c r="W24" s="98">
        <v>0</v>
      </c>
    </row>
    <row r="25" spans="1:23" ht="16.5" customHeight="1">
      <c r="A25" s="98">
        <v>2</v>
      </c>
      <c r="B25" s="99">
        <v>9</v>
      </c>
      <c r="C25" s="100">
        <v>62</v>
      </c>
      <c r="D25" s="101" t="s">
        <v>70</v>
      </c>
      <c r="E25" s="101" t="s">
        <v>33</v>
      </c>
      <c r="F25" s="101">
        <v>9</v>
      </c>
      <c r="G25" s="101">
        <v>140</v>
      </c>
      <c r="H25" s="101"/>
      <c r="I25" s="100">
        <v>72</v>
      </c>
      <c r="J25" s="102">
        <v>5</v>
      </c>
      <c r="K25" s="103">
        <v>-2</v>
      </c>
      <c r="L25" s="104"/>
      <c r="M25" s="103">
        <v>7</v>
      </c>
      <c r="N25" s="102">
        <v>14</v>
      </c>
      <c r="O25" s="100">
        <v>62</v>
      </c>
      <c r="P25" s="101" t="s">
        <v>70</v>
      </c>
      <c r="Q25" s="101" t="s">
        <v>36</v>
      </c>
      <c r="R25" s="101">
        <v>9</v>
      </c>
      <c r="S25" s="101"/>
      <c r="T25" s="101">
        <v>140</v>
      </c>
      <c r="U25" s="100">
        <v>72</v>
      </c>
      <c r="V25" s="99">
        <v>0</v>
      </c>
      <c r="W25" s="98">
        <v>-7</v>
      </c>
    </row>
    <row r="26" spans="1:23" ht="16.5" customHeight="1">
      <c r="A26" s="98">
        <v>1</v>
      </c>
      <c r="B26" s="99">
        <v>6</v>
      </c>
      <c r="C26" s="100">
        <v>71</v>
      </c>
      <c r="D26" s="101" t="s">
        <v>63</v>
      </c>
      <c r="E26" s="101" t="s">
        <v>33</v>
      </c>
      <c r="F26" s="101">
        <v>8</v>
      </c>
      <c r="G26" s="101">
        <v>110</v>
      </c>
      <c r="H26" s="101"/>
      <c r="I26" s="100">
        <v>61</v>
      </c>
      <c r="J26" s="99">
        <v>8</v>
      </c>
      <c r="K26" s="98">
        <v>-1</v>
      </c>
      <c r="L26" s="40"/>
      <c r="M26" s="98">
        <v>-2</v>
      </c>
      <c r="N26" s="99">
        <v>0</v>
      </c>
      <c r="O26" s="100">
        <v>71</v>
      </c>
      <c r="P26" s="101" t="s">
        <v>61</v>
      </c>
      <c r="Q26" s="101" t="s">
        <v>35</v>
      </c>
      <c r="R26" s="101">
        <v>12</v>
      </c>
      <c r="S26" s="101"/>
      <c r="T26" s="101">
        <v>480</v>
      </c>
      <c r="U26" s="100">
        <v>61</v>
      </c>
      <c r="V26" s="99">
        <v>14</v>
      </c>
      <c r="W26" s="98">
        <v>2</v>
      </c>
    </row>
    <row r="27" spans="1:23" s="65" customFormat="1" ht="30" customHeight="1">
      <c r="A27" s="41"/>
      <c r="B27" s="41"/>
      <c r="C27" s="105"/>
      <c r="D27" s="41"/>
      <c r="E27" s="41"/>
      <c r="F27" s="41"/>
      <c r="G27" s="41"/>
      <c r="H27" s="41"/>
      <c r="I27" s="105"/>
      <c r="J27" s="41"/>
      <c r="K27" s="39"/>
      <c r="L27" s="89"/>
      <c r="M27" s="41"/>
      <c r="N27" s="41"/>
      <c r="O27" s="105"/>
      <c r="P27" s="41"/>
      <c r="Q27" s="41"/>
      <c r="R27" s="41"/>
      <c r="S27" s="41"/>
      <c r="T27" s="41"/>
      <c r="U27" s="105"/>
      <c r="V27" s="41"/>
      <c r="W27" s="41"/>
    </row>
    <row r="28" spans="1:23" s="65" customFormat="1" ht="15">
      <c r="A28" s="32"/>
      <c r="B28" s="33" t="s">
        <v>10</v>
      </c>
      <c r="C28" s="34"/>
      <c r="D28" s="33"/>
      <c r="E28" s="35" t="s">
        <v>97</v>
      </c>
      <c r="F28" s="36"/>
      <c r="G28" s="37" t="s">
        <v>12</v>
      </c>
      <c r="H28" s="37"/>
      <c r="I28" s="38" t="s">
        <v>13</v>
      </c>
      <c r="J28" s="38"/>
      <c r="K28" s="39"/>
      <c r="L28" s="40">
        <v>150</v>
      </c>
      <c r="M28" s="32"/>
      <c r="N28" s="33" t="s">
        <v>10</v>
      </c>
      <c r="O28" s="34"/>
      <c r="P28" s="33"/>
      <c r="Q28" s="35" t="s">
        <v>98</v>
      </c>
      <c r="R28" s="36"/>
      <c r="S28" s="37" t="s">
        <v>12</v>
      </c>
      <c r="T28" s="37"/>
      <c r="U28" s="38" t="s">
        <v>15</v>
      </c>
      <c r="V28" s="38"/>
      <c r="W28" s="39"/>
    </row>
    <row r="29" spans="1:23" s="65" customFormat="1" ht="12.75">
      <c r="A29" s="42"/>
      <c r="B29" s="42"/>
      <c r="C29" s="43"/>
      <c r="D29" s="44"/>
      <c r="E29" s="44"/>
      <c r="F29" s="44"/>
      <c r="G29" s="45" t="s">
        <v>16</v>
      </c>
      <c r="H29" s="45"/>
      <c r="I29" s="38" t="s">
        <v>55</v>
      </c>
      <c r="J29" s="38"/>
      <c r="K29" s="39"/>
      <c r="L29" s="40">
        <v>150</v>
      </c>
      <c r="M29" s="42"/>
      <c r="N29" s="42"/>
      <c r="O29" s="43"/>
      <c r="P29" s="44"/>
      <c r="Q29" s="44"/>
      <c r="R29" s="44"/>
      <c r="S29" s="45" t="s">
        <v>16</v>
      </c>
      <c r="T29" s="45"/>
      <c r="U29" s="38" t="s">
        <v>17</v>
      </c>
      <c r="V29" s="38"/>
      <c r="W29" s="39"/>
    </row>
    <row r="30" spans="1:23" ht="4.5" customHeight="1">
      <c r="A30" s="46"/>
      <c r="B30" s="47"/>
      <c r="C30" s="48"/>
      <c r="D30" s="49"/>
      <c r="E30" s="50"/>
      <c r="F30" s="51"/>
      <c r="G30" s="52"/>
      <c r="H30" s="52"/>
      <c r="I30" s="48"/>
      <c r="J30" s="47"/>
      <c r="K30" s="53"/>
      <c r="L30" s="40"/>
      <c r="M30" s="46"/>
      <c r="N30" s="47"/>
      <c r="O30" s="48"/>
      <c r="P30" s="49"/>
      <c r="Q30" s="50"/>
      <c r="R30" s="51"/>
      <c r="S30" s="52"/>
      <c r="T30" s="52"/>
      <c r="U30" s="48"/>
      <c r="V30" s="47"/>
      <c r="W30" s="53"/>
    </row>
    <row r="31" spans="1:23" s="65" customFormat="1" ht="12.75" customHeight="1">
      <c r="A31" s="54" t="s">
        <v>793</v>
      </c>
      <c r="B31" s="55"/>
      <c r="C31" s="56"/>
      <c r="D31" s="57"/>
      <c r="E31" s="58" t="s">
        <v>19</v>
      </c>
      <c r="F31" s="59" t="s">
        <v>34</v>
      </c>
      <c r="G31" s="60"/>
      <c r="H31" s="61"/>
      <c r="I31" s="135">
        <v>0</v>
      </c>
      <c r="J31" s="135"/>
      <c r="K31" s="136"/>
      <c r="L31" s="62"/>
      <c r="M31" s="63" t="s">
        <v>793</v>
      </c>
      <c r="N31" s="55"/>
      <c r="O31" s="56"/>
      <c r="P31" s="57"/>
      <c r="Q31" s="58" t="s">
        <v>19</v>
      </c>
      <c r="R31" s="64" t="s">
        <v>60</v>
      </c>
      <c r="S31" s="60"/>
      <c r="T31" s="61"/>
      <c r="U31" s="135">
        <v>0</v>
      </c>
      <c r="V31" s="135"/>
      <c r="W31" s="136"/>
    </row>
    <row r="32" spans="1:23" s="65" customFormat="1" ht="12.75" customHeight="1">
      <c r="A32" s="66"/>
      <c r="B32" s="55"/>
      <c r="C32" s="56"/>
      <c r="D32" s="57"/>
      <c r="E32" s="67" t="s">
        <v>21</v>
      </c>
      <c r="F32" s="59" t="s">
        <v>609</v>
      </c>
      <c r="G32" s="68"/>
      <c r="H32" s="69"/>
      <c r="I32" s="73"/>
      <c r="J32" s="130">
        <v>14.1</v>
      </c>
      <c r="K32" s="131"/>
      <c r="L32" s="62"/>
      <c r="M32" s="66"/>
      <c r="N32" s="55"/>
      <c r="O32" s="56"/>
      <c r="P32" s="57"/>
      <c r="Q32" s="67" t="s">
        <v>21</v>
      </c>
      <c r="R32" s="64" t="s">
        <v>819</v>
      </c>
      <c r="S32" s="68"/>
      <c r="T32" s="69"/>
      <c r="U32" s="73"/>
      <c r="V32" s="130">
        <v>13.1</v>
      </c>
      <c r="W32" s="131"/>
    </row>
    <row r="33" spans="1:23" s="65" customFormat="1" ht="12.75" customHeight="1">
      <c r="A33" s="66"/>
      <c r="B33" s="55"/>
      <c r="C33" s="56"/>
      <c r="D33" s="57"/>
      <c r="E33" s="67" t="s">
        <v>23</v>
      </c>
      <c r="F33" s="59" t="s">
        <v>820</v>
      </c>
      <c r="G33" s="60"/>
      <c r="H33" s="69"/>
      <c r="I33" s="132">
        <v>6.1</v>
      </c>
      <c r="J33" s="130" t="s">
        <v>140</v>
      </c>
      <c r="K33" s="133">
        <v>13.1</v>
      </c>
      <c r="L33" s="62"/>
      <c r="M33" s="66"/>
      <c r="N33" s="55"/>
      <c r="O33" s="56"/>
      <c r="P33" s="57"/>
      <c r="Q33" s="67" t="s">
        <v>23</v>
      </c>
      <c r="R33" s="64" t="s">
        <v>87</v>
      </c>
      <c r="S33" s="60"/>
      <c r="T33" s="69"/>
      <c r="U33" s="132">
        <v>10.1</v>
      </c>
      <c r="V33" s="130" t="s">
        <v>140</v>
      </c>
      <c r="W33" s="133">
        <v>11.1</v>
      </c>
    </row>
    <row r="34" spans="1:23" s="65" customFormat="1" ht="12.75" customHeight="1">
      <c r="A34" s="66"/>
      <c r="B34" s="55"/>
      <c r="C34" s="56"/>
      <c r="D34" s="57"/>
      <c r="E34" s="58" t="s">
        <v>24</v>
      </c>
      <c r="F34" s="59" t="s">
        <v>505</v>
      </c>
      <c r="G34" s="60"/>
      <c r="H34" s="69"/>
      <c r="I34" s="73"/>
      <c r="J34" s="130">
        <v>7.1</v>
      </c>
      <c r="K34" s="131"/>
      <c r="L34" s="62"/>
      <c r="M34" s="66"/>
      <c r="N34" s="55"/>
      <c r="O34" s="56"/>
      <c r="P34" s="57"/>
      <c r="Q34" s="58" t="s">
        <v>24</v>
      </c>
      <c r="R34" s="64" t="s">
        <v>226</v>
      </c>
      <c r="S34" s="60"/>
      <c r="T34" s="69"/>
      <c r="U34" s="73"/>
      <c r="V34" s="130">
        <v>6.1</v>
      </c>
      <c r="W34" s="131"/>
    </row>
    <row r="35" spans="1:23" s="65" customFormat="1" ht="12.75" customHeight="1">
      <c r="A35" s="71" t="s">
        <v>19</v>
      </c>
      <c r="B35" s="59" t="s">
        <v>77</v>
      </c>
      <c r="C35" s="56"/>
      <c r="D35" s="57"/>
      <c r="E35" s="72"/>
      <c r="F35" s="60"/>
      <c r="G35" s="58" t="s">
        <v>19</v>
      </c>
      <c r="H35" s="59" t="s">
        <v>821</v>
      </c>
      <c r="I35" s="60"/>
      <c r="J35" s="73"/>
      <c r="K35" s="70"/>
      <c r="L35" s="62"/>
      <c r="M35" s="71" t="s">
        <v>19</v>
      </c>
      <c r="N35" s="64" t="s">
        <v>822</v>
      </c>
      <c r="O35" s="56"/>
      <c r="P35" s="57"/>
      <c r="Q35" s="72"/>
      <c r="R35" s="106"/>
      <c r="S35" s="58" t="s">
        <v>19</v>
      </c>
      <c r="T35" s="59" t="s">
        <v>823</v>
      </c>
      <c r="U35" s="60"/>
      <c r="V35" s="73"/>
      <c r="W35" s="70"/>
    </row>
    <row r="36" spans="1:23" s="65" customFormat="1" ht="12.75" customHeight="1">
      <c r="A36" s="74" t="s">
        <v>21</v>
      </c>
      <c r="B36" s="59" t="s">
        <v>824</v>
      </c>
      <c r="C36" s="75"/>
      <c r="D36" s="57"/>
      <c r="E36" s="72"/>
      <c r="F36" s="69"/>
      <c r="G36" s="67" t="s">
        <v>21</v>
      </c>
      <c r="H36" s="59" t="s">
        <v>825</v>
      </c>
      <c r="I36" s="60"/>
      <c r="J36" s="73"/>
      <c r="K36" s="70"/>
      <c r="L36" s="62"/>
      <c r="M36" s="74" t="s">
        <v>21</v>
      </c>
      <c r="N36" s="64" t="s">
        <v>60</v>
      </c>
      <c r="O36" s="75"/>
      <c r="P36" s="57"/>
      <c r="Q36" s="72"/>
      <c r="R36" s="107"/>
      <c r="S36" s="67" t="s">
        <v>21</v>
      </c>
      <c r="T36" s="59" t="s">
        <v>17</v>
      </c>
      <c r="U36" s="60"/>
      <c r="V36" s="73"/>
      <c r="W36" s="70"/>
    </row>
    <row r="37" spans="1:23" s="65" customFormat="1" ht="12.75" customHeight="1">
      <c r="A37" s="74" t="s">
        <v>23</v>
      </c>
      <c r="B37" s="59" t="s">
        <v>335</v>
      </c>
      <c r="C37" s="56"/>
      <c r="D37" s="57"/>
      <c r="E37" s="72"/>
      <c r="F37" s="69"/>
      <c r="G37" s="67" t="s">
        <v>23</v>
      </c>
      <c r="H37" s="59" t="s">
        <v>153</v>
      </c>
      <c r="I37" s="60"/>
      <c r="J37" s="60"/>
      <c r="K37" s="70"/>
      <c r="L37" s="62"/>
      <c r="M37" s="74" t="s">
        <v>23</v>
      </c>
      <c r="N37" s="64" t="s">
        <v>826</v>
      </c>
      <c r="O37" s="56"/>
      <c r="P37" s="57"/>
      <c r="Q37" s="72"/>
      <c r="R37" s="107"/>
      <c r="S37" s="67" t="s">
        <v>23</v>
      </c>
      <c r="T37" s="59" t="s">
        <v>604</v>
      </c>
      <c r="U37" s="60"/>
      <c r="V37" s="60"/>
      <c r="W37" s="70"/>
    </row>
    <row r="38" spans="1:23" s="65" customFormat="1" ht="12.75" customHeight="1">
      <c r="A38" s="71" t="s">
        <v>24</v>
      </c>
      <c r="B38" s="59" t="s">
        <v>827</v>
      </c>
      <c r="C38" s="75"/>
      <c r="D38" s="57"/>
      <c r="E38" s="72"/>
      <c r="F38" s="60"/>
      <c r="G38" s="58" t="s">
        <v>24</v>
      </c>
      <c r="H38" s="59" t="s">
        <v>77</v>
      </c>
      <c r="I38" s="59" t="s">
        <v>27</v>
      </c>
      <c r="J38" s="73"/>
      <c r="K38" s="70"/>
      <c r="L38" s="62"/>
      <c r="M38" s="71" t="s">
        <v>24</v>
      </c>
      <c r="N38" s="64" t="s">
        <v>828</v>
      </c>
      <c r="O38" s="75"/>
      <c r="P38" s="57"/>
      <c r="Q38" s="72"/>
      <c r="R38" s="106"/>
      <c r="S38" s="58" t="s">
        <v>24</v>
      </c>
      <c r="T38" s="59" t="s">
        <v>829</v>
      </c>
      <c r="U38" s="59" t="s">
        <v>27</v>
      </c>
      <c r="V38" s="73"/>
      <c r="W38" s="70"/>
    </row>
    <row r="39" spans="1:23" s="65" customFormat="1" ht="12.75" customHeight="1">
      <c r="A39" s="76"/>
      <c r="B39" s="75"/>
      <c r="C39" s="75"/>
      <c r="D39" s="57"/>
      <c r="E39" s="58" t="s">
        <v>19</v>
      </c>
      <c r="F39" s="59" t="s">
        <v>830</v>
      </c>
      <c r="G39" s="60"/>
      <c r="H39" s="77" t="s">
        <v>30</v>
      </c>
      <c r="I39" s="59" t="s">
        <v>831</v>
      </c>
      <c r="J39" s="73"/>
      <c r="K39" s="70"/>
      <c r="L39" s="62"/>
      <c r="M39" s="76"/>
      <c r="N39" s="75"/>
      <c r="O39" s="75"/>
      <c r="P39" s="57"/>
      <c r="Q39" s="58" t="s">
        <v>19</v>
      </c>
      <c r="R39" s="64" t="s">
        <v>832</v>
      </c>
      <c r="S39" s="60"/>
      <c r="T39" s="77" t="s">
        <v>30</v>
      </c>
      <c r="U39" s="59" t="s">
        <v>833</v>
      </c>
      <c r="V39" s="73"/>
      <c r="W39" s="70"/>
    </row>
    <row r="40" spans="1:23" s="65" customFormat="1" ht="12.75" customHeight="1">
      <c r="A40" s="66"/>
      <c r="B40" s="59" t="s">
        <v>32</v>
      </c>
      <c r="C40" s="56"/>
      <c r="D40" s="57"/>
      <c r="E40" s="67" t="s">
        <v>21</v>
      </c>
      <c r="F40" s="59" t="s">
        <v>58</v>
      </c>
      <c r="G40" s="60"/>
      <c r="H40" s="77" t="s">
        <v>33</v>
      </c>
      <c r="I40" s="59" t="s">
        <v>831</v>
      </c>
      <c r="J40" s="55"/>
      <c r="K40" s="70"/>
      <c r="L40" s="62"/>
      <c r="M40" s="66"/>
      <c r="N40" s="64" t="s">
        <v>32</v>
      </c>
      <c r="O40" s="56"/>
      <c r="P40" s="57"/>
      <c r="Q40" s="67" t="s">
        <v>21</v>
      </c>
      <c r="R40" s="64" t="s">
        <v>834</v>
      </c>
      <c r="S40" s="60"/>
      <c r="T40" s="77" t="s">
        <v>33</v>
      </c>
      <c r="U40" s="59" t="s">
        <v>833</v>
      </c>
      <c r="V40" s="55"/>
      <c r="W40" s="70"/>
    </row>
    <row r="41" spans="1:23" s="65" customFormat="1" ht="12.75" customHeight="1">
      <c r="A41" s="66"/>
      <c r="B41" s="59" t="s">
        <v>835</v>
      </c>
      <c r="C41" s="56"/>
      <c r="D41" s="57"/>
      <c r="E41" s="67" t="s">
        <v>23</v>
      </c>
      <c r="F41" s="59" t="s">
        <v>276</v>
      </c>
      <c r="G41" s="73"/>
      <c r="H41" s="77" t="s">
        <v>35</v>
      </c>
      <c r="I41" s="59" t="s">
        <v>836</v>
      </c>
      <c r="J41" s="55"/>
      <c r="K41" s="70"/>
      <c r="L41" s="62"/>
      <c r="M41" s="66"/>
      <c r="N41" s="64" t="s">
        <v>837</v>
      </c>
      <c r="O41" s="56"/>
      <c r="P41" s="57"/>
      <c r="Q41" s="67" t="s">
        <v>23</v>
      </c>
      <c r="R41" s="64" t="s">
        <v>99</v>
      </c>
      <c r="S41" s="73"/>
      <c r="T41" s="77" t="s">
        <v>35</v>
      </c>
      <c r="U41" s="59" t="s">
        <v>838</v>
      </c>
      <c r="V41" s="55"/>
      <c r="W41" s="70"/>
    </row>
    <row r="42" spans="1:23" s="65" customFormat="1" ht="12.75" customHeight="1">
      <c r="A42" s="78"/>
      <c r="B42" s="72"/>
      <c r="C42" s="72"/>
      <c r="D42" s="57"/>
      <c r="E42" s="58" t="s">
        <v>24</v>
      </c>
      <c r="F42" s="59" t="s">
        <v>839</v>
      </c>
      <c r="G42" s="72"/>
      <c r="H42" s="77" t="s">
        <v>36</v>
      </c>
      <c r="I42" s="59" t="s">
        <v>840</v>
      </c>
      <c r="J42" s="72"/>
      <c r="K42" s="79"/>
      <c r="L42" s="80"/>
      <c r="M42" s="78"/>
      <c r="N42" s="72"/>
      <c r="O42" s="72"/>
      <c r="P42" s="57"/>
      <c r="Q42" s="58" t="s">
        <v>24</v>
      </c>
      <c r="R42" s="64" t="s">
        <v>841</v>
      </c>
      <c r="S42" s="72"/>
      <c r="T42" s="77" t="s">
        <v>36</v>
      </c>
      <c r="U42" s="59" t="s">
        <v>838</v>
      </c>
      <c r="V42" s="72"/>
      <c r="W42" s="79"/>
    </row>
    <row r="43" spans="1:23" ht="4.5" customHeight="1">
      <c r="A43" s="81"/>
      <c r="B43" s="82"/>
      <c r="C43" s="83"/>
      <c r="D43" s="84"/>
      <c r="E43" s="85"/>
      <c r="F43" s="86"/>
      <c r="G43" s="87"/>
      <c r="H43" s="87"/>
      <c r="I43" s="83"/>
      <c r="J43" s="82"/>
      <c r="K43" s="88"/>
      <c r="M43" s="81"/>
      <c r="N43" s="82"/>
      <c r="O43" s="83"/>
      <c r="P43" s="84"/>
      <c r="Q43" s="85"/>
      <c r="R43" s="86"/>
      <c r="S43" s="87"/>
      <c r="T43" s="87"/>
      <c r="U43" s="83"/>
      <c r="V43" s="82"/>
      <c r="W43" s="88"/>
    </row>
    <row r="44" spans="1:23" ht="12.75" customHeight="1">
      <c r="A44" s="90"/>
      <c r="B44" s="90" t="s">
        <v>37</v>
      </c>
      <c r="C44" s="91"/>
      <c r="D44" s="92" t="s">
        <v>38</v>
      </c>
      <c r="E44" s="92" t="s">
        <v>39</v>
      </c>
      <c r="F44" s="92" t="s">
        <v>40</v>
      </c>
      <c r="G44" s="93" t="s">
        <v>41</v>
      </c>
      <c r="H44" s="93"/>
      <c r="I44" s="91" t="s">
        <v>42</v>
      </c>
      <c r="J44" s="92" t="s">
        <v>37</v>
      </c>
      <c r="K44" s="90" t="s">
        <v>43</v>
      </c>
      <c r="L44" s="40">
        <v>150</v>
      </c>
      <c r="M44" s="90"/>
      <c r="N44" s="90" t="s">
        <v>37</v>
      </c>
      <c r="O44" s="91"/>
      <c r="P44" s="92" t="s">
        <v>38</v>
      </c>
      <c r="Q44" s="92" t="s">
        <v>39</v>
      </c>
      <c r="R44" s="92" t="s">
        <v>40</v>
      </c>
      <c r="S44" s="93" t="s">
        <v>41</v>
      </c>
      <c r="T44" s="93"/>
      <c r="U44" s="91" t="s">
        <v>42</v>
      </c>
      <c r="V44" s="92" t="s">
        <v>37</v>
      </c>
      <c r="W44" s="90" t="s">
        <v>43</v>
      </c>
    </row>
    <row r="45" spans="1:23" ht="12.75">
      <c r="A45" s="94" t="s">
        <v>43</v>
      </c>
      <c r="B45" s="94" t="s">
        <v>44</v>
      </c>
      <c r="C45" s="95" t="s">
        <v>45</v>
      </c>
      <c r="D45" s="96" t="s">
        <v>46</v>
      </c>
      <c r="E45" s="96" t="s">
        <v>47</v>
      </c>
      <c r="F45" s="96"/>
      <c r="G45" s="97" t="s">
        <v>45</v>
      </c>
      <c r="H45" s="97" t="s">
        <v>42</v>
      </c>
      <c r="I45" s="95"/>
      <c r="J45" s="94" t="s">
        <v>44</v>
      </c>
      <c r="K45" s="94"/>
      <c r="L45" s="40">
        <v>150</v>
      </c>
      <c r="M45" s="94" t="s">
        <v>43</v>
      </c>
      <c r="N45" s="94" t="s">
        <v>44</v>
      </c>
      <c r="O45" s="95" t="s">
        <v>45</v>
      </c>
      <c r="P45" s="96" t="s">
        <v>46</v>
      </c>
      <c r="Q45" s="96" t="s">
        <v>47</v>
      </c>
      <c r="R45" s="96"/>
      <c r="S45" s="97" t="s">
        <v>45</v>
      </c>
      <c r="T45" s="97" t="s">
        <v>42</v>
      </c>
      <c r="U45" s="95"/>
      <c r="V45" s="94" t="s">
        <v>44</v>
      </c>
      <c r="W45" s="94"/>
    </row>
    <row r="46" spans="1:23" ht="16.5" customHeight="1">
      <c r="A46" s="98">
        <v>8</v>
      </c>
      <c r="B46" s="99">
        <v>14</v>
      </c>
      <c r="C46" s="100">
        <v>54</v>
      </c>
      <c r="D46" s="101" t="s">
        <v>292</v>
      </c>
      <c r="E46" s="101" t="s">
        <v>35</v>
      </c>
      <c r="F46" s="101">
        <v>6</v>
      </c>
      <c r="G46" s="101">
        <v>500</v>
      </c>
      <c r="H46" s="101"/>
      <c r="I46" s="100">
        <v>11</v>
      </c>
      <c r="J46" s="99">
        <v>0</v>
      </c>
      <c r="K46" s="98">
        <v>-8</v>
      </c>
      <c r="L46" s="40"/>
      <c r="M46" s="98">
        <v>7</v>
      </c>
      <c r="N46" s="99">
        <v>12</v>
      </c>
      <c r="O46" s="100">
        <v>54</v>
      </c>
      <c r="P46" s="101" t="s">
        <v>514</v>
      </c>
      <c r="Q46" s="101" t="s">
        <v>35</v>
      </c>
      <c r="R46" s="101">
        <v>9</v>
      </c>
      <c r="S46" s="101">
        <v>300</v>
      </c>
      <c r="T46" s="101"/>
      <c r="U46" s="100">
        <v>11</v>
      </c>
      <c r="V46" s="99">
        <v>2</v>
      </c>
      <c r="W46" s="98">
        <v>-7</v>
      </c>
    </row>
    <row r="47" spans="1:23" ht="16.5" customHeight="1">
      <c r="A47" s="98">
        <v>-6</v>
      </c>
      <c r="B47" s="99">
        <v>0</v>
      </c>
      <c r="C47" s="100">
        <v>12</v>
      </c>
      <c r="D47" s="101" t="s">
        <v>80</v>
      </c>
      <c r="E47" s="101" t="s">
        <v>30</v>
      </c>
      <c r="F47" s="101">
        <v>8</v>
      </c>
      <c r="G47" s="101"/>
      <c r="H47" s="101">
        <v>100</v>
      </c>
      <c r="I47" s="100">
        <v>52</v>
      </c>
      <c r="J47" s="99">
        <v>14</v>
      </c>
      <c r="K47" s="98">
        <v>6</v>
      </c>
      <c r="L47" s="40"/>
      <c r="M47" s="98">
        <v>-10</v>
      </c>
      <c r="N47" s="99">
        <v>0</v>
      </c>
      <c r="O47" s="100">
        <v>12</v>
      </c>
      <c r="P47" s="101" t="s">
        <v>61</v>
      </c>
      <c r="Q47" s="101" t="s">
        <v>35</v>
      </c>
      <c r="R47" s="101">
        <v>11</v>
      </c>
      <c r="S47" s="101"/>
      <c r="T47" s="101">
        <v>450</v>
      </c>
      <c r="U47" s="100">
        <v>52</v>
      </c>
      <c r="V47" s="99">
        <v>14</v>
      </c>
      <c r="W47" s="98">
        <v>10</v>
      </c>
    </row>
    <row r="48" spans="1:23" ht="16.5" customHeight="1">
      <c r="A48" s="98">
        <v>-2</v>
      </c>
      <c r="B48" s="99">
        <v>4</v>
      </c>
      <c r="C48" s="100">
        <v>42</v>
      </c>
      <c r="D48" s="101" t="s">
        <v>80</v>
      </c>
      <c r="E48" s="101" t="s">
        <v>30</v>
      </c>
      <c r="F48" s="101">
        <v>9</v>
      </c>
      <c r="G48" s="101">
        <v>110</v>
      </c>
      <c r="H48" s="101"/>
      <c r="I48" s="100">
        <v>21</v>
      </c>
      <c r="J48" s="102">
        <v>10</v>
      </c>
      <c r="K48" s="103">
        <v>2</v>
      </c>
      <c r="L48" s="104"/>
      <c r="M48" s="103">
        <v>2</v>
      </c>
      <c r="N48" s="102">
        <v>9</v>
      </c>
      <c r="O48" s="100">
        <v>42</v>
      </c>
      <c r="P48" s="101" t="s">
        <v>169</v>
      </c>
      <c r="Q48" s="101" t="s">
        <v>35</v>
      </c>
      <c r="R48" s="101">
        <v>11</v>
      </c>
      <c r="S48" s="101">
        <v>50</v>
      </c>
      <c r="T48" s="101"/>
      <c r="U48" s="100">
        <v>21</v>
      </c>
      <c r="V48" s="99">
        <v>5</v>
      </c>
      <c r="W48" s="98">
        <v>-2</v>
      </c>
    </row>
    <row r="49" spans="1:23" ht="16.5" customHeight="1">
      <c r="A49" s="98">
        <v>-2</v>
      </c>
      <c r="B49" s="99">
        <v>2</v>
      </c>
      <c r="C49" s="100">
        <v>22</v>
      </c>
      <c r="D49" s="101" t="s">
        <v>69</v>
      </c>
      <c r="E49" s="101" t="s">
        <v>35</v>
      </c>
      <c r="F49" s="101">
        <v>7</v>
      </c>
      <c r="G49" s="101">
        <v>100</v>
      </c>
      <c r="H49" s="101"/>
      <c r="I49" s="100">
        <v>41</v>
      </c>
      <c r="J49" s="99">
        <v>12</v>
      </c>
      <c r="K49" s="98">
        <v>2</v>
      </c>
      <c r="L49" s="40"/>
      <c r="M49" s="98">
        <v>2</v>
      </c>
      <c r="N49" s="99">
        <v>9</v>
      </c>
      <c r="O49" s="100">
        <v>22</v>
      </c>
      <c r="P49" s="101" t="s">
        <v>61</v>
      </c>
      <c r="Q49" s="101" t="s">
        <v>35</v>
      </c>
      <c r="R49" s="101">
        <v>9</v>
      </c>
      <c r="S49" s="101">
        <v>50</v>
      </c>
      <c r="T49" s="101"/>
      <c r="U49" s="100">
        <v>41</v>
      </c>
      <c r="V49" s="99">
        <v>5</v>
      </c>
      <c r="W49" s="98">
        <v>-2</v>
      </c>
    </row>
    <row r="50" spans="1:23" ht="16.5" customHeight="1">
      <c r="A50" s="98">
        <v>1</v>
      </c>
      <c r="B50" s="99">
        <v>9</v>
      </c>
      <c r="C50" s="100">
        <v>32</v>
      </c>
      <c r="D50" s="101" t="s">
        <v>420</v>
      </c>
      <c r="E50" s="101" t="s">
        <v>35</v>
      </c>
      <c r="F50" s="101">
        <v>5</v>
      </c>
      <c r="G50" s="101">
        <v>200</v>
      </c>
      <c r="H50" s="101"/>
      <c r="I50" s="100">
        <v>82</v>
      </c>
      <c r="J50" s="99">
        <v>5</v>
      </c>
      <c r="K50" s="98">
        <v>-1</v>
      </c>
      <c r="L50" s="40"/>
      <c r="M50" s="98">
        <v>-3</v>
      </c>
      <c r="N50" s="99">
        <v>4</v>
      </c>
      <c r="O50" s="100">
        <v>32</v>
      </c>
      <c r="P50" s="101" t="s">
        <v>200</v>
      </c>
      <c r="Q50" s="101" t="s">
        <v>30</v>
      </c>
      <c r="R50" s="101">
        <v>10</v>
      </c>
      <c r="S50" s="101"/>
      <c r="T50" s="101">
        <v>100</v>
      </c>
      <c r="U50" s="100">
        <v>82</v>
      </c>
      <c r="V50" s="99">
        <v>10</v>
      </c>
      <c r="W50" s="98">
        <v>3</v>
      </c>
    </row>
    <row r="51" spans="1:23" ht="16.5" customHeight="1">
      <c r="A51" s="98">
        <v>1</v>
      </c>
      <c r="B51" s="99">
        <v>9</v>
      </c>
      <c r="C51" s="100">
        <v>81</v>
      </c>
      <c r="D51" s="101" t="s">
        <v>70</v>
      </c>
      <c r="E51" s="101" t="s">
        <v>35</v>
      </c>
      <c r="F51" s="101">
        <v>7</v>
      </c>
      <c r="G51" s="101">
        <v>200</v>
      </c>
      <c r="H51" s="101"/>
      <c r="I51" s="100">
        <v>31</v>
      </c>
      <c r="J51" s="99">
        <v>5</v>
      </c>
      <c r="K51" s="98">
        <v>-1</v>
      </c>
      <c r="L51" s="40"/>
      <c r="M51" s="98">
        <v>-9</v>
      </c>
      <c r="N51" s="99">
        <v>2</v>
      </c>
      <c r="O51" s="100">
        <v>81</v>
      </c>
      <c r="P51" s="101" t="s">
        <v>61</v>
      </c>
      <c r="Q51" s="101" t="s">
        <v>35</v>
      </c>
      <c r="R51" s="101">
        <v>10</v>
      </c>
      <c r="S51" s="101"/>
      <c r="T51" s="101">
        <v>420</v>
      </c>
      <c r="U51" s="100">
        <v>31</v>
      </c>
      <c r="V51" s="99">
        <v>12</v>
      </c>
      <c r="W51" s="98">
        <v>9</v>
      </c>
    </row>
    <row r="52" spans="1:23" ht="16.5" customHeight="1">
      <c r="A52" s="98">
        <v>4</v>
      </c>
      <c r="B52" s="99">
        <v>12</v>
      </c>
      <c r="C52" s="100">
        <v>62</v>
      </c>
      <c r="D52" s="101" t="s">
        <v>63</v>
      </c>
      <c r="E52" s="101" t="s">
        <v>35</v>
      </c>
      <c r="F52" s="101">
        <v>5</v>
      </c>
      <c r="G52" s="101">
        <v>300</v>
      </c>
      <c r="H52" s="101"/>
      <c r="I52" s="100">
        <v>72</v>
      </c>
      <c r="J52" s="102">
        <v>2</v>
      </c>
      <c r="K52" s="103">
        <v>-4</v>
      </c>
      <c r="L52" s="104"/>
      <c r="M52" s="103">
        <v>12</v>
      </c>
      <c r="N52" s="102">
        <v>14</v>
      </c>
      <c r="O52" s="100">
        <v>62</v>
      </c>
      <c r="P52" s="101" t="s">
        <v>200</v>
      </c>
      <c r="Q52" s="101" t="s">
        <v>30</v>
      </c>
      <c r="R52" s="101">
        <v>11</v>
      </c>
      <c r="S52" s="101">
        <v>650</v>
      </c>
      <c r="T52" s="101"/>
      <c r="U52" s="100">
        <v>72</v>
      </c>
      <c r="V52" s="99">
        <v>0</v>
      </c>
      <c r="W52" s="98">
        <v>-12</v>
      </c>
    </row>
    <row r="53" spans="1:23" ht="16.5" customHeight="1">
      <c r="A53" s="98">
        <v>-1</v>
      </c>
      <c r="B53" s="99">
        <v>6</v>
      </c>
      <c r="C53" s="100">
        <v>71</v>
      </c>
      <c r="D53" s="101" t="s">
        <v>291</v>
      </c>
      <c r="E53" s="101" t="s">
        <v>30</v>
      </c>
      <c r="F53" s="101">
        <v>10</v>
      </c>
      <c r="G53" s="101">
        <v>130</v>
      </c>
      <c r="H53" s="101"/>
      <c r="I53" s="100">
        <v>61</v>
      </c>
      <c r="J53" s="99">
        <v>8</v>
      </c>
      <c r="K53" s="98">
        <v>1</v>
      </c>
      <c r="L53" s="40"/>
      <c r="M53" s="98">
        <v>-1</v>
      </c>
      <c r="N53" s="99">
        <v>6</v>
      </c>
      <c r="O53" s="100">
        <v>71</v>
      </c>
      <c r="P53" s="101" t="s">
        <v>81</v>
      </c>
      <c r="Q53" s="101" t="s">
        <v>30</v>
      </c>
      <c r="R53" s="101">
        <v>10</v>
      </c>
      <c r="S53" s="101"/>
      <c r="T53" s="101">
        <v>50</v>
      </c>
      <c r="U53" s="100">
        <v>61</v>
      </c>
      <c r="V53" s="99">
        <v>8</v>
      </c>
      <c r="W53" s="98">
        <v>1</v>
      </c>
    </row>
    <row r="54" spans="1:23" s="65" customFormat="1" ht="9.75" customHeight="1">
      <c r="A54" s="41"/>
      <c r="B54" s="41"/>
      <c r="C54" s="105"/>
      <c r="D54" s="41"/>
      <c r="E54" s="41"/>
      <c r="F54" s="41"/>
      <c r="G54" s="41"/>
      <c r="H54" s="41"/>
      <c r="I54" s="105"/>
      <c r="J54" s="41"/>
      <c r="K54" s="41"/>
      <c r="L54" s="89"/>
      <c r="M54" s="41"/>
      <c r="N54" s="41"/>
      <c r="O54" s="105"/>
      <c r="P54" s="41"/>
      <c r="Q54" s="41"/>
      <c r="R54" s="41"/>
      <c r="S54" s="41"/>
      <c r="T54" s="41"/>
      <c r="U54" s="105"/>
      <c r="V54" s="41"/>
      <c r="W54" s="41"/>
    </row>
    <row r="55" spans="1:23" s="65" customFormat="1" ht="15">
      <c r="A55" s="32"/>
      <c r="B55" s="33" t="s">
        <v>10</v>
      </c>
      <c r="C55" s="34"/>
      <c r="D55" s="33"/>
      <c r="E55" s="35" t="s">
        <v>385</v>
      </c>
      <c r="F55" s="36"/>
      <c r="G55" s="37" t="s">
        <v>12</v>
      </c>
      <c r="H55" s="37"/>
      <c r="I55" s="38" t="s">
        <v>51</v>
      </c>
      <c r="J55" s="38"/>
      <c r="K55" s="39"/>
      <c r="L55" s="40">
        <v>150</v>
      </c>
      <c r="M55" s="32"/>
      <c r="N55" s="33" t="s">
        <v>10</v>
      </c>
      <c r="O55" s="34"/>
      <c r="P55" s="33"/>
      <c r="Q55" s="35" t="s">
        <v>386</v>
      </c>
      <c r="R55" s="36"/>
      <c r="S55" s="37" t="s">
        <v>12</v>
      </c>
      <c r="T55" s="37"/>
      <c r="U55" s="38" t="s">
        <v>53</v>
      </c>
      <c r="V55" s="38"/>
      <c r="W55" s="39"/>
    </row>
    <row r="56" spans="1:23" s="65" customFormat="1" ht="12.75">
      <c r="A56" s="42"/>
      <c r="B56" s="42"/>
      <c r="C56" s="43"/>
      <c r="D56" s="44"/>
      <c r="E56" s="44"/>
      <c r="F56" s="44"/>
      <c r="G56" s="45" t="s">
        <v>16</v>
      </c>
      <c r="H56" s="45"/>
      <c r="I56" s="38" t="s">
        <v>18</v>
      </c>
      <c r="J56" s="38"/>
      <c r="K56" s="39"/>
      <c r="L56" s="40">
        <v>150</v>
      </c>
      <c r="M56" s="42"/>
      <c r="N56" s="42"/>
      <c r="O56" s="43"/>
      <c r="P56" s="44"/>
      <c r="Q56" s="44"/>
      <c r="R56" s="44"/>
      <c r="S56" s="45" t="s">
        <v>16</v>
      </c>
      <c r="T56" s="45"/>
      <c r="U56" s="38" t="s">
        <v>54</v>
      </c>
      <c r="V56" s="38"/>
      <c r="W56" s="39"/>
    </row>
    <row r="57" spans="1:23" ht="4.5" customHeight="1">
      <c r="A57" s="46"/>
      <c r="B57" s="47"/>
      <c r="C57" s="48"/>
      <c r="D57" s="49"/>
      <c r="E57" s="50"/>
      <c r="F57" s="51"/>
      <c r="G57" s="52"/>
      <c r="H57" s="52"/>
      <c r="I57" s="48"/>
      <c r="J57" s="47"/>
      <c r="K57" s="53"/>
      <c r="L57" s="40"/>
      <c r="M57" s="46"/>
      <c r="N57" s="47"/>
      <c r="O57" s="48"/>
      <c r="P57" s="49"/>
      <c r="Q57" s="50"/>
      <c r="R57" s="51"/>
      <c r="S57" s="52"/>
      <c r="T57" s="52"/>
      <c r="U57" s="48"/>
      <c r="V57" s="47"/>
      <c r="W57" s="53"/>
    </row>
    <row r="58" spans="1:23" s="65" customFormat="1" ht="12.75" customHeight="1">
      <c r="A58" s="54" t="s">
        <v>793</v>
      </c>
      <c r="B58" s="55"/>
      <c r="C58" s="56"/>
      <c r="D58" s="57"/>
      <c r="E58" s="58" t="s">
        <v>19</v>
      </c>
      <c r="F58" s="59" t="s">
        <v>275</v>
      </c>
      <c r="G58" s="60"/>
      <c r="H58" s="61"/>
      <c r="I58" s="135">
        <v>0</v>
      </c>
      <c r="J58" s="135"/>
      <c r="K58" s="136"/>
      <c r="L58" s="62"/>
      <c r="M58" s="63" t="s">
        <v>793</v>
      </c>
      <c r="N58" s="55"/>
      <c r="O58" s="56"/>
      <c r="P58" s="57"/>
      <c r="Q58" s="58" t="s">
        <v>19</v>
      </c>
      <c r="R58" s="64" t="s">
        <v>288</v>
      </c>
      <c r="S58" s="60"/>
      <c r="T58" s="61"/>
      <c r="U58" s="135">
        <v>0</v>
      </c>
      <c r="V58" s="135"/>
      <c r="W58" s="136"/>
    </row>
    <row r="59" spans="1:23" s="65" customFormat="1" ht="12.75" customHeight="1">
      <c r="A59" s="66"/>
      <c r="B59" s="55"/>
      <c r="C59" s="56"/>
      <c r="D59" s="57"/>
      <c r="E59" s="67" t="s">
        <v>21</v>
      </c>
      <c r="F59" s="59" t="s">
        <v>203</v>
      </c>
      <c r="G59" s="68"/>
      <c r="H59" s="69"/>
      <c r="I59" s="73"/>
      <c r="J59" s="130">
        <v>9.1</v>
      </c>
      <c r="K59" s="131"/>
      <c r="L59" s="62"/>
      <c r="M59" s="66"/>
      <c r="N59" s="55"/>
      <c r="O59" s="56"/>
      <c r="P59" s="57"/>
      <c r="Q59" s="67" t="s">
        <v>21</v>
      </c>
      <c r="R59" s="64" t="s">
        <v>436</v>
      </c>
      <c r="S59" s="68"/>
      <c r="T59" s="69"/>
      <c r="U59" s="73"/>
      <c r="V59" s="130">
        <v>2.1</v>
      </c>
      <c r="W59" s="131"/>
    </row>
    <row r="60" spans="1:23" s="65" customFormat="1" ht="12.75" customHeight="1">
      <c r="A60" s="66"/>
      <c r="B60" s="55"/>
      <c r="C60" s="56"/>
      <c r="D60" s="57"/>
      <c r="E60" s="67" t="s">
        <v>23</v>
      </c>
      <c r="F60" s="59" t="s">
        <v>464</v>
      </c>
      <c r="G60" s="60"/>
      <c r="H60" s="69"/>
      <c r="I60" s="132">
        <v>6.1</v>
      </c>
      <c r="J60" s="130" t="s">
        <v>140</v>
      </c>
      <c r="K60" s="133">
        <v>14.1</v>
      </c>
      <c r="L60" s="62"/>
      <c r="M60" s="66"/>
      <c r="N60" s="55"/>
      <c r="O60" s="56"/>
      <c r="P60" s="57"/>
      <c r="Q60" s="67" t="s">
        <v>23</v>
      </c>
      <c r="R60" s="64" t="s">
        <v>842</v>
      </c>
      <c r="S60" s="60"/>
      <c r="T60" s="69"/>
      <c r="U60" s="132">
        <v>18.1</v>
      </c>
      <c r="V60" s="130" t="s">
        <v>140</v>
      </c>
      <c r="W60" s="133">
        <v>12.1</v>
      </c>
    </row>
    <row r="61" spans="1:23" s="65" customFormat="1" ht="12.75" customHeight="1">
      <c r="A61" s="66"/>
      <c r="B61" s="55"/>
      <c r="C61" s="56"/>
      <c r="D61" s="57"/>
      <c r="E61" s="58" t="s">
        <v>24</v>
      </c>
      <c r="F61" s="59" t="s">
        <v>843</v>
      </c>
      <c r="G61" s="60"/>
      <c r="H61" s="69"/>
      <c r="I61" s="73"/>
      <c r="J61" s="130">
        <v>11.1</v>
      </c>
      <c r="K61" s="131"/>
      <c r="L61" s="62"/>
      <c r="M61" s="66"/>
      <c r="N61" s="55"/>
      <c r="O61" s="56"/>
      <c r="P61" s="57"/>
      <c r="Q61" s="58" t="s">
        <v>24</v>
      </c>
      <c r="R61" s="64" t="s">
        <v>209</v>
      </c>
      <c r="S61" s="60"/>
      <c r="T61" s="69"/>
      <c r="U61" s="73"/>
      <c r="V61" s="130">
        <v>8.1</v>
      </c>
      <c r="W61" s="131"/>
    </row>
    <row r="62" spans="1:23" s="65" customFormat="1" ht="12.75" customHeight="1">
      <c r="A62" s="71" t="s">
        <v>19</v>
      </c>
      <c r="B62" s="59" t="s">
        <v>844</v>
      </c>
      <c r="C62" s="56"/>
      <c r="D62" s="57"/>
      <c r="E62" s="72"/>
      <c r="F62" s="60"/>
      <c r="G62" s="58" t="s">
        <v>19</v>
      </c>
      <c r="H62" s="59" t="s">
        <v>845</v>
      </c>
      <c r="I62" s="60"/>
      <c r="J62" s="73"/>
      <c r="K62" s="70"/>
      <c r="L62" s="62"/>
      <c r="M62" s="71" t="s">
        <v>19</v>
      </c>
      <c r="N62" s="64" t="s">
        <v>485</v>
      </c>
      <c r="O62" s="56"/>
      <c r="P62" s="57"/>
      <c r="Q62" s="72"/>
      <c r="R62" s="106"/>
      <c r="S62" s="58" t="s">
        <v>19</v>
      </c>
      <c r="T62" s="59" t="s">
        <v>846</v>
      </c>
      <c r="U62" s="60"/>
      <c r="V62" s="73"/>
      <c r="W62" s="70"/>
    </row>
    <row r="63" spans="1:23" s="65" customFormat="1" ht="12.75" customHeight="1">
      <c r="A63" s="74" t="s">
        <v>21</v>
      </c>
      <c r="B63" s="59" t="s">
        <v>847</v>
      </c>
      <c r="C63" s="75"/>
      <c r="D63" s="57"/>
      <c r="E63" s="72"/>
      <c r="F63" s="69"/>
      <c r="G63" s="67" t="s">
        <v>21</v>
      </c>
      <c r="H63" s="59" t="s">
        <v>604</v>
      </c>
      <c r="I63" s="60"/>
      <c r="J63" s="73"/>
      <c r="K63" s="70"/>
      <c r="L63" s="62"/>
      <c r="M63" s="74" t="s">
        <v>21</v>
      </c>
      <c r="N63" s="64" t="s">
        <v>848</v>
      </c>
      <c r="O63" s="75"/>
      <c r="P63" s="57"/>
      <c r="Q63" s="72"/>
      <c r="R63" s="107"/>
      <c r="S63" s="67" t="s">
        <v>21</v>
      </c>
      <c r="T63" s="59" t="s">
        <v>612</v>
      </c>
      <c r="U63" s="60"/>
      <c r="V63" s="73"/>
      <c r="W63" s="70"/>
    </row>
    <row r="64" spans="1:23" s="65" customFormat="1" ht="12.75" customHeight="1">
      <c r="A64" s="74" t="s">
        <v>23</v>
      </c>
      <c r="B64" s="59" t="s">
        <v>482</v>
      </c>
      <c r="C64" s="56"/>
      <c r="D64" s="57"/>
      <c r="E64" s="72"/>
      <c r="F64" s="69"/>
      <c r="G64" s="67" t="s">
        <v>23</v>
      </c>
      <c r="H64" s="59" t="s">
        <v>849</v>
      </c>
      <c r="I64" s="60"/>
      <c r="J64" s="60"/>
      <c r="K64" s="70"/>
      <c r="L64" s="62"/>
      <c r="M64" s="74" t="s">
        <v>23</v>
      </c>
      <c r="N64" s="64" t="s">
        <v>850</v>
      </c>
      <c r="O64" s="56"/>
      <c r="P64" s="57"/>
      <c r="Q64" s="72"/>
      <c r="R64" s="107"/>
      <c r="S64" s="67" t="s">
        <v>23</v>
      </c>
      <c r="T64" s="59" t="s">
        <v>618</v>
      </c>
      <c r="U64" s="60"/>
      <c r="V64" s="60"/>
      <c r="W64" s="70"/>
    </row>
    <row r="65" spans="1:23" s="65" customFormat="1" ht="12.75" customHeight="1">
      <c r="A65" s="71" t="s">
        <v>24</v>
      </c>
      <c r="B65" s="59" t="s">
        <v>480</v>
      </c>
      <c r="C65" s="75"/>
      <c r="D65" s="57"/>
      <c r="E65" s="72"/>
      <c r="F65" s="60"/>
      <c r="G65" s="58" t="s">
        <v>24</v>
      </c>
      <c r="H65" s="59" t="s">
        <v>851</v>
      </c>
      <c r="I65" s="59" t="s">
        <v>27</v>
      </c>
      <c r="J65" s="73"/>
      <c r="K65" s="70"/>
      <c r="L65" s="62"/>
      <c r="M65" s="71" t="s">
        <v>24</v>
      </c>
      <c r="N65" s="64" t="s">
        <v>852</v>
      </c>
      <c r="O65" s="75"/>
      <c r="P65" s="57"/>
      <c r="Q65" s="72"/>
      <c r="R65" s="106"/>
      <c r="S65" s="58" t="s">
        <v>24</v>
      </c>
      <c r="T65" s="59" t="s">
        <v>853</v>
      </c>
      <c r="U65" s="59" t="s">
        <v>27</v>
      </c>
      <c r="V65" s="73"/>
      <c r="W65" s="70"/>
    </row>
    <row r="66" spans="1:23" s="65" customFormat="1" ht="12.75" customHeight="1">
      <c r="A66" s="76"/>
      <c r="B66" s="75"/>
      <c r="C66" s="75"/>
      <c r="D66" s="57"/>
      <c r="E66" s="58" t="s">
        <v>19</v>
      </c>
      <c r="F66" s="59" t="s">
        <v>28</v>
      </c>
      <c r="G66" s="60"/>
      <c r="H66" s="77" t="s">
        <v>30</v>
      </c>
      <c r="I66" s="59" t="s">
        <v>854</v>
      </c>
      <c r="J66" s="73"/>
      <c r="K66" s="70"/>
      <c r="L66" s="62"/>
      <c r="M66" s="76"/>
      <c r="N66" s="108"/>
      <c r="O66" s="75"/>
      <c r="P66" s="57"/>
      <c r="Q66" s="58" t="s">
        <v>19</v>
      </c>
      <c r="R66" s="64" t="s">
        <v>855</v>
      </c>
      <c r="S66" s="60"/>
      <c r="T66" s="77" t="s">
        <v>30</v>
      </c>
      <c r="U66" s="59" t="s">
        <v>856</v>
      </c>
      <c r="V66" s="73"/>
      <c r="W66" s="70"/>
    </row>
    <row r="67" spans="1:23" s="65" customFormat="1" ht="12.75" customHeight="1">
      <c r="A67" s="66"/>
      <c r="B67" s="59" t="s">
        <v>32</v>
      </c>
      <c r="C67" s="56"/>
      <c r="D67" s="57"/>
      <c r="E67" s="67" t="s">
        <v>21</v>
      </c>
      <c r="F67" s="59" t="s">
        <v>857</v>
      </c>
      <c r="G67" s="60"/>
      <c r="H67" s="77" t="s">
        <v>33</v>
      </c>
      <c r="I67" s="59" t="s">
        <v>854</v>
      </c>
      <c r="J67" s="55"/>
      <c r="K67" s="70"/>
      <c r="L67" s="62"/>
      <c r="M67" s="66"/>
      <c r="N67" s="64" t="s">
        <v>32</v>
      </c>
      <c r="O67" s="56"/>
      <c r="P67" s="57"/>
      <c r="Q67" s="67" t="s">
        <v>21</v>
      </c>
      <c r="R67" s="64" t="s">
        <v>335</v>
      </c>
      <c r="S67" s="60"/>
      <c r="T67" s="77" t="s">
        <v>33</v>
      </c>
      <c r="U67" s="59" t="s">
        <v>856</v>
      </c>
      <c r="V67" s="55"/>
      <c r="W67" s="70"/>
    </row>
    <row r="68" spans="1:23" s="65" customFormat="1" ht="12.75" customHeight="1">
      <c r="A68" s="66"/>
      <c r="B68" s="59" t="s">
        <v>858</v>
      </c>
      <c r="C68" s="56"/>
      <c r="D68" s="57"/>
      <c r="E68" s="67" t="s">
        <v>23</v>
      </c>
      <c r="F68" s="59" t="s">
        <v>101</v>
      </c>
      <c r="G68" s="73"/>
      <c r="H68" s="77" t="s">
        <v>35</v>
      </c>
      <c r="I68" s="59" t="s">
        <v>859</v>
      </c>
      <c r="J68" s="55"/>
      <c r="K68" s="70"/>
      <c r="L68" s="62"/>
      <c r="M68" s="66"/>
      <c r="N68" s="64" t="s">
        <v>860</v>
      </c>
      <c r="O68" s="56"/>
      <c r="P68" s="57"/>
      <c r="Q68" s="67" t="s">
        <v>23</v>
      </c>
      <c r="R68" s="64" t="s">
        <v>861</v>
      </c>
      <c r="S68" s="73"/>
      <c r="T68" s="77" t="s">
        <v>35</v>
      </c>
      <c r="U68" s="59" t="s">
        <v>862</v>
      </c>
      <c r="V68" s="55"/>
      <c r="W68" s="70"/>
    </row>
    <row r="69" spans="1:23" s="65" customFormat="1" ht="12.75" customHeight="1">
      <c r="A69" s="78"/>
      <c r="B69" s="72"/>
      <c r="C69" s="72"/>
      <c r="D69" s="57"/>
      <c r="E69" s="58" t="s">
        <v>24</v>
      </c>
      <c r="F69" s="59" t="s">
        <v>281</v>
      </c>
      <c r="G69" s="72"/>
      <c r="H69" s="77" t="s">
        <v>36</v>
      </c>
      <c r="I69" s="59" t="s">
        <v>859</v>
      </c>
      <c r="J69" s="72"/>
      <c r="K69" s="79"/>
      <c r="L69" s="80"/>
      <c r="M69" s="78"/>
      <c r="N69" s="72"/>
      <c r="O69" s="72"/>
      <c r="P69" s="57"/>
      <c r="Q69" s="58" t="s">
        <v>24</v>
      </c>
      <c r="R69" s="64" t="s">
        <v>26</v>
      </c>
      <c r="S69" s="72"/>
      <c r="T69" s="77" t="s">
        <v>36</v>
      </c>
      <c r="U69" s="59" t="s">
        <v>862</v>
      </c>
      <c r="V69" s="72"/>
      <c r="W69" s="79"/>
    </row>
    <row r="70" spans="1:23" ht="4.5" customHeight="1">
      <c r="A70" s="81"/>
      <c r="B70" s="82"/>
      <c r="C70" s="83"/>
      <c r="D70" s="84"/>
      <c r="E70" s="85"/>
      <c r="F70" s="86"/>
      <c r="G70" s="87"/>
      <c r="H70" s="87"/>
      <c r="I70" s="83"/>
      <c r="J70" s="82"/>
      <c r="K70" s="88"/>
      <c r="M70" s="81"/>
      <c r="N70" s="82"/>
      <c r="O70" s="83"/>
      <c r="P70" s="84"/>
      <c r="Q70" s="85"/>
      <c r="R70" s="86"/>
      <c r="S70" s="87"/>
      <c r="T70" s="87"/>
      <c r="U70" s="83"/>
      <c r="V70" s="82"/>
      <c r="W70" s="88"/>
    </row>
    <row r="71" spans="1:23" ht="12.75" customHeight="1">
      <c r="A71" s="90"/>
      <c r="B71" s="90" t="s">
        <v>37</v>
      </c>
      <c r="C71" s="91"/>
      <c r="D71" s="92" t="s">
        <v>38</v>
      </c>
      <c r="E71" s="92" t="s">
        <v>39</v>
      </c>
      <c r="F71" s="92" t="s">
        <v>40</v>
      </c>
      <c r="G71" s="93" t="s">
        <v>41</v>
      </c>
      <c r="H71" s="93"/>
      <c r="I71" s="91" t="s">
        <v>42</v>
      </c>
      <c r="J71" s="92" t="s">
        <v>37</v>
      </c>
      <c r="K71" s="90" t="s">
        <v>43</v>
      </c>
      <c r="L71" s="40">
        <v>150</v>
      </c>
      <c r="M71" s="90"/>
      <c r="N71" s="90" t="s">
        <v>37</v>
      </c>
      <c r="O71" s="91"/>
      <c r="P71" s="92" t="s">
        <v>38</v>
      </c>
      <c r="Q71" s="92" t="s">
        <v>39</v>
      </c>
      <c r="R71" s="92" t="s">
        <v>40</v>
      </c>
      <c r="S71" s="93" t="s">
        <v>41</v>
      </c>
      <c r="T71" s="93"/>
      <c r="U71" s="91" t="s">
        <v>42</v>
      </c>
      <c r="V71" s="92" t="s">
        <v>37</v>
      </c>
      <c r="W71" s="90" t="s">
        <v>43</v>
      </c>
    </row>
    <row r="72" spans="1:23" ht="12.75">
      <c r="A72" s="94" t="s">
        <v>43</v>
      </c>
      <c r="B72" s="94" t="s">
        <v>44</v>
      </c>
      <c r="C72" s="95" t="s">
        <v>45</v>
      </c>
      <c r="D72" s="96" t="s">
        <v>46</v>
      </c>
      <c r="E72" s="96" t="s">
        <v>47</v>
      </c>
      <c r="F72" s="96"/>
      <c r="G72" s="97" t="s">
        <v>45</v>
      </c>
      <c r="H72" s="97" t="s">
        <v>42</v>
      </c>
      <c r="I72" s="95"/>
      <c r="J72" s="94" t="s">
        <v>44</v>
      </c>
      <c r="K72" s="94"/>
      <c r="L72" s="40">
        <v>150</v>
      </c>
      <c r="M72" s="94" t="s">
        <v>43</v>
      </c>
      <c r="N72" s="94" t="s">
        <v>44</v>
      </c>
      <c r="O72" s="95" t="s">
        <v>45</v>
      </c>
      <c r="P72" s="96" t="s">
        <v>46</v>
      </c>
      <c r="Q72" s="96" t="s">
        <v>47</v>
      </c>
      <c r="R72" s="96"/>
      <c r="S72" s="97" t="s">
        <v>45</v>
      </c>
      <c r="T72" s="97" t="s">
        <v>42</v>
      </c>
      <c r="U72" s="95"/>
      <c r="V72" s="94" t="s">
        <v>44</v>
      </c>
      <c r="W72" s="94"/>
    </row>
    <row r="73" spans="1:23" ht="16.5" customHeight="1">
      <c r="A73" s="98">
        <v>-2</v>
      </c>
      <c r="B73" s="99">
        <v>3</v>
      </c>
      <c r="C73" s="100">
        <v>54</v>
      </c>
      <c r="D73" s="101" t="s">
        <v>70</v>
      </c>
      <c r="E73" s="101" t="s">
        <v>36</v>
      </c>
      <c r="F73" s="101">
        <v>9</v>
      </c>
      <c r="G73" s="101"/>
      <c r="H73" s="101">
        <v>140</v>
      </c>
      <c r="I73" s="100">
        <v>11</v>
      </c>
      <c r="J73" s="99">
        <v>11</v>
      </c>
      <c r="K73" s="98">
        <v>2</v>
      </c>
      <c r="L73" s="40"/>
      <c r="M73" s="98">
        <v>9</v>
      </c>
      <c r="N73" s="99">
        <v>8</v>
      </c>
      <c r="O73" s="100">
        <v>54</v>
      </c>
      <c r="P73" s="101" t="s">
        <v>81</v>
      </c>
      <c r="Q73" s="101" t="s">
        <v>36</v>
      </c>
      <c r="R73" s="101">
        <v>12</v>
      </c>
      <c r="S73" s="101"/>
      <c r="T73" s="101">
        <v>680</v>
      </c>
      <c r="U73" s="100">
        <v>11</v>
      </c>
      <c r="V73" s="99">
        <v>6</v>
      </c>
      <c r="W73" s="98">
        <v>-9</v>
      </c>
    </row>
    <row r="74" spans="1:23" ht="16.5" customHeight="1">
      <c r="A74" s="98">
        <v>-3</v>
      </c>
      <c r="B74" s="99">
        <v>0</v>
      </c>
      <c r="C74" s="100">
        <v>12</v>
      </c>
      <c r="D74" s="101" t="s">
        <v>79</v>
      </c>
      <c r="E74" s="101" t="s">
        <v>30</v>
      </c>
      <c r="F74" s="101">
        <v>7</v>
      </c>
      <c r="G74" s="101"/>
      <c r="H74" s="101">
        <v>200</v>
      </c>
      <c r="I74" s="100">
        <v>52</v>
      </c>
      <c r="J74" s="99">
        <v>14</v>
      </c>
      <c r="K74" s="98">
        <v>3</v>
      </c>
      <c r="L74" s="40"/>
      <c r="M74" s="98">
        <v>9</v>
      </c>
      <c r="N74" s="99">
        <v>10</v>
      </c>
      <c r="O74" s="100">
        <v>12</v>
      </c>
      <c r="P74" s="101" t="s">
        <v>81</v>
      </c>
      <c r="Q74" s="101" t="s">
        <v>36</v>
      </c>
      <c r="R74" s="101">
        <v>11</v>
      </c>
      <c r="S74" s="101"/>
      <c r="T74" s="101">
        <v>650</v>
      </c>
      <c r="U74" s="100">
        <v>52</v>
      </c>
      <c r="V74" s="99">
        <v>4</v>
      </c>
      <c r="W74" s="98">
        <v>-9</v>
      </c>
    </row>
    <row r="75" spans="1:23" ht="16.5" customHeight="1">
      <c r="A75" s="98">
        <v>-1</v>
      </c>
      <c r="B75" s="99">
        <v>8</v>
      </c>
      <c r="C75" s="100">
        <v>42</v>
      </c>
      <c r="D75" s="101" t="s">
        <v>79</v>
      </c>
      <c r="E75" s="101" t="s">
        <v>30</v>
      </c>
      <c r="F75" s="101">
        <v>8</v>
      </c>
      <c r="G75" s="101"/>
      <c r="H75" s="101">
        <v>100</v>
      </c>
      <c r="I75" s="100">
        <v>21</v>
      </c>
      <c r="J75" s="102">
        <v>6</v>
      </c>
      <c r="K75" s="103">
        <v>1</v>
      </c>
      <c r="L75" s="104"/>
      <c r="M75" s="103">
        <v>-9</v>
      </c>
      <c r="N75" s="102">
        <v>3</v>
      </c>
      <c r="O75" s="100">
        <v>42</v>
      </c>
      <c r="P75" s="101" t="s">
        <v>227</v>
      </c>
      <c r="Q75" s="101" t="s">
        <v>36</v>
      </c>
      <c r="R75" s="101">
        <v>12</v>
      </c>
      <c r="S75" s="101"/>
      <c r="T75" s="101">
        <v>1430</v>
      </c>
      <c r="U75" s="100">
        <v>21</v>
      </c>
      <c r="V75" s="99">
        <v>11</v>
      </c>
      <c r="W75" s="98">
        <v>9</v>
      </c>
    </row>
    <row r="76" spans="1:23" ht="16.5" customHeight="1">
      <c r="A76" s="98">
        <v>4</v>
      </c>
      <c r="B76" s="99">
        <v>11</v>
      </c>
      <c r="C76" s="100">
        <v>22</v>
      </c>
      <c r="D76" s="101" t="s">
        <v>63</v>
      </c>
      <c r="E76" s="101" t="s">
        <v>36</v>
      </c>
      <c r="F76" s="101">
        <v>7</v>
      </c>
      <c r="G76" s="101">
        <v>50</v>
      </c>
      <c r="H76" s="101"/>
      <c r="I76" s="100">
        <v>41</v>
      </c>
      <c r="J76" s="99">
        <v>3</v>
      </c>
      <c r="K76" s="98">
        <v>-4</v>
      </c>
      <c r="L76" s="40"/>
      <c r="M76" s="98">
        <v>15</v>
      </c>
      <c r="N76" s="99">
        <v>13</v>
      </c>
      <c r="O76" s="100">
        <v>22</v>
      </c>
      <c r="P76" s="101" t="s">
        <v>227</v>
      </c>
      <c r="Q76" s="101" t="s">
        <v>36</v>
      </c>
      <c r="R76" s="101">
        <v>11</v>
      </c>
      <c r="S76" s="101">
        <v>100</v>
      </c>
      <c r="T76" s="101"/>
      <c r="U76" s="100">
        <v>41</v>
      </c>
      <c r="V76" s="99">
        <v>1</v>
      </c>
      <c r="W76" s="98">
        <v>-15</v>
      </c>
    </row>
    <row r="77" spans="1:23" ht="16.5" customHeight="1">
      <c r="A77" s="98">
        <v>-1</v>
      </c>
      <c r="B77" s="99">
        <v>6</v>
      </c>
      <c r="C77" s="100">
        <v>32</v>
      </c>
      <c r="D77" s="101" t="s">
        <v>63</v>
      </c>
      <c r="E77" s="101" t="s">
        <v>36</v>
      </c>
      <c r="F77" s="101">
        <v>8</v>
      </c>
      <c r="G77" s="101"/>
      <c r="H77" s="101">
        <v>110</v>
      </c>
      <c r="I77" s="100">
        <v>82</v>
      </c>
      <c r="J77" s="99">
        <v>8</v>
      </c>
      <c r="K77" s="98">
        <v>1</v>
      </c>
      <c r="L77" s="40"/>
      <c r="M77" s="98">
        <v>-9</v>
      </c>
      <c r="N77" s="99">
        <v>3</v>
      </c>
      <c r="O77" s="100">
        <v>32</v>
      </c>
      <c r="P77" s="101" t="s">
        <v>227</v>
      </c>
      <c r="Q77" s="101" t="s">
        <v>36</v>
      </c>
      <c r="R77" s="101">
        <v>12</v>
      </c>
      <c r="S77" s="101"/>
      <c r="T77" s="101">
        <v>1430</v>
      </c>
      <c r="U77" s="100">
        <v>82</v>
      </c>
      <c r="V77" s="99">
        <v>11</v>
      </c>
      <c r="W77" s="98">
        <v>9</v>
      </c>
    </row>
    <row r="78" spans="1:23" ht="16.5" customHeight="1">
      <c r="A78" s="98">
        <v>-2</v>
      </c>
      <c r="B78" s="99">
        <v>3</v>
      </c>
      <c r="C78" s="100">
        <v>81</v>
      </c>
      <c r="D78" s="101" t="s">
        <v>63</v>
      </c>
      <c r="E78" s="101" t="s">
        <v>36</v>
      </c>
      <c r="F78" s="101">
        <v>9</v>
      </c>
      <c r="G78" s="101"/>
      <c r="H78" s="101">
        <v>140</v>
      </c>
      <c r="I78" s="100">
        <v>31</v>
      </c>
      <c r="J78" s="99">
        <v>11</v>
      </c>
      <c r="K78" s="98">
        <v>2</v>
      </c>
      <c r="L78" s="40"/>
      <c r="M78" s="98">
        <v>15</v>
      </c>
      <c r="N78" s="99">
        <v>13</v>
      </c>
      <c r="O78" s="100">
        <v>81</v>
      </c>
      <c r="P78" s="101" t="s">
        <v>227</v>
      </c>
      <c r="Q78" s="101" t="s">
        <v>36</v>
      </c>
      <c r="R78" s="101">
        <v>11</v>
      </c>
      <c r="S78" s="101">
        <v>100</v>
      </c>
      <c r="T78" s="101"/>
      <c r="U78" s="100">
        <v>31</v>
      </c>
      <c r="V78" s="99">
        <v>1</v>
      </c>
      <c r="W78" s="98">
        <v>-15</v>
      </c>
    </row>
    <row r="79" spans="1:23" ht="16.5" customHeight="1">
      <c r="A79" s="98">
        <v>5</v>
      </c>
      <c r="B79" s="99">
        <v>14</v>
      </c>
      <c r="C79" s="100">
        <v>62</v>
      </c>
      <c r="D79" s="101" t="s">
        <v>422</v>
      </c>
      <c r="E79" s="101" t="s">
        <v>35</v>
      </c>
      <c r="F79" s="101">
        <v>5</v>
      </c>
      <c r="G79" s="101">
        <v>100</v>
      </c>
      <c r="H79" s="101"/>
      <c r="I79" s="100">
        <v>72</v>
      </c>
      <c r="J79" s="102">
        <v>0</v>
      </c>
      <c r="K79" s="103">
        <v>-5</v>
      </c>
      <c r="L79" s="104"/>
      <c r="M79" s="103">
        <v>-9</v>
      </c>
      <c r="N79" s="102">
        <v>3</v>
      </c>
      <c r="O79" s="100">
        <v>62</v>
      </c>
      <c r="P79" s="101" t="s">
        <v>227</v>
      </c>
      <c r="Q79" s="101" t="s">
        <v>36</v>
      </c>
      <c r="R79" s="101">
        <v>12</v>
      </c>
      <c r="S79" s="101"/>
      <c r="T79" s="101">
        <v>1430</v>
      </c>
      <c r="U79" s="100">
        <v>72</v>
      </c>
      <c r="V79" s="99">
        <v>11</v>
      </c>
      <c r="W79" s="98">
        <v>9</v>
      </c>
    </row>
    <row r="80" spans="1:23" ht="16.5" customHeight="1">
      <c r="A80" s="98">
        <v>4</v>
      </c>
      <c r="B80" s="99">
        <v>11</v>
      </c>
      <c r="C80" s="100">
        <v>71</v>
      </c>
      <c r="D80" s="101" t="s">
        <v>70</v>
      </c>
      <c r="E80" s="101" t="s">
        <v>36</v>
      </c>
      <c r="F80" s="101">
        <v>8</v>
      </c>
      <c r="G80" s="101">
        <v>50</v>
      </c>
      <c r="H80" s="101"/>
      <c r="I80" s="100">
        <v>61</v>
      </c>
      <c r="J80" s="99">
        <v>3</v>
      </c>
      <c r="K80" s="98">
        <v>-4</v>
      </c>
      <c r="L80" s="40"/>
      <c r="M80" s="98">
        <v>-9</v>
      </c>
      <c r="N80" s="99">
        <v>3</v>
      </c>
      <c r="O80" s="100">
        <v>71</v>
      </c>
      <c r="P80" s="101" t="s">
        <v>227</v>
      </c>
      <c r="Q80" s="101" t="s">
        <v>36</v>
      </c>
      <c r="R80" s="101">
        <v>12</v>
      </c>
      <c r="S80" s="101"/>
      <c r="T80" s="101">
        <v>1430</v>
      </c>
      <c r="U80" s="100">
        <v>61</v>
      </c>
      <c r="V80" s="99">
        <v>11</v>
      </c>
      <c r="W80" s="98">
        <v>9</v>
      </c>
    </row>
    <row r="81" spans="1:23" s="65" customFormat="1" ht="30" customHeight="1">
      <c r="A81" s="41"/>
      <c r="B81" s="41"/>
      <c r="C81" s="105"/>
      <c r="D81" s="41"/>
      <c r="E81" s="41"/>
      <c r="F81" s="41"/>
      <c r="G81" s="41"/>
      <c r="H81" s="41"/>
      <c r="I81" s="105"/>
      <c r="J81" s="41"/>
      <c r="K81" s="41"/>
      <c r="L81" s="89"/>
      <c r="M81" s="41"/>
      <c r="N81" s="41"/>
      <c r="O81" s="105"/>
      <c r="P81" s="41"/>
      <c r="Q81" s="41"/>
      <c r="R81" s="41"/>
      <c r="S81" s="41"/>
      <c r="T81" s="41"/>
      <c r="U81" s="105"/>
      <c r="V81" s="41"/>
      <c r="W81" s="41"/>
    </row>
    <row r="82" spans="1:23" s="65" customFormat="1" ht="15">
      <c r="A82" s="32"/>
      <c r="B82" s="33" t="s">
        <v>10</v>
      </c>
      <c r="C82" s="34"/>
      <c r="D82" s="33"/>
      <c r="E82" s="35">
        <v>17</v>
      </c>
      <c r="F82" s="36"/>
      <c r="G82" s="37" t="s">
        <v>12</v>
      </c>
      <c r="H82" s="37"/>
      <c r="I82" s="38" t="s">
        <v>13</v>
      </c>
      <c r="J82" s="38"/>
      <c r="K82" s="39"/>
      <c r="L82" s="40">
        <v>150</v>
      </c>
      <c r="M82" s="32"/>
      <c r="N82" s="33" t="s">
        <v>10</v>
      </c>
      <c r="O82" s="34"/>
      <c r="P82" s="33"/>
      <c r="Q82" s="35">
        <v>18</v>
      </c>
      <c r="R82" s="36"/>
      <c r="S82" s="37" t="s">
        <v>12</v>
      </c>
      <c r="T82" s="37"/>
      <c r="U82" s="38" t="s">
        <v>15</v>
      </c>
      <c r="V82" s="38"/>
      <c r="W82" s="39"/>
    </row>
    <row r="83" spans="1:23" s="65" customFormat="1" ht="12.75">
      <c r="A83" s="42"/>
      <c r="B83" s="42"/>
      <c r="C83" s="43"/>
      <c r="D83" s="44"/>
      <c r="E83" s="44"/>
      <c r="F83" s="44"/>
      <c r="G83" s="45" t="s">
        <v>16</v>
      </c>
      <c r="H83" s="45"/>
      <c r="I83" s="38" t="s">
        <v>17</v>
      </c>
      <c r="J83" s="38"/>
      <c r="K83" s="39"/>
      <c r="L83" s="40">
        <v>150</v>
      </c>
      <c r="M83" s="42"/>
      <c r="N83" s="42"/>
      <c r="O83" s="43"/>
      <c r="P83" s="44"/>
      <c r="Q83" s="44"/>
      <c r="R83" s="44"/>
      <c r="S83" s="45" t="s">
        <v>16</v>
      </c>
      <c r="T83" s="45"/>
      <c r="U83" s="38" t="s">
        <v>18</v>
      </c>
      <c r="V83" s="38"/>
      <c r="W83" s="39"/>
    </row>
    <row r="84" spans="1:23" ht="4.5" customHeight="1">
      <c r="A84" s="46"/>
      <c r="B84" s="47"/>
      <c r="C84" s="48"/>
      <c r="D84" s="49"/>
      <c r="E84" s="50"/>
      <c r="F84" s="51"/>
      <c r="G84" s="52"/>
      <c r="H84" s="52"/>
      <c r="I84" s="48"/>
      <c r="J84" s="47"/>
      <c r="K84" s="53"/>
      <c r="L84" s="40"/>
      <c r="M84" s="46"/>
      <c r="N84" s="47"/>
      <c r="O84" s="48"/>
      <c r="P84" s="49"/>
      <c r="Q84" s="50"/>
      <c r="R84" s="51"/>
      <c r="S84" s="52"/>
      <c r="T84" s="52"/>
      <c r="U84" s="48"/>
      <c r="V84" s="47"/>
      <c r="W84" s="53"/>
    </row>
    <row r="85" spans="1:23" s="65" customFormat="1" ht="12.75" customHeight="1">
      <c r="A85" s="54" t="s">
        <v>793</v>
      </c>
      <c r="B85" s="55"/>
      <c r="C85" s="56"/>
      <c r="D85" s="57"/>
      <c r="E85" s="58" t="s">
        <v>19</v>
      </c>
      <c r="F85" s="59" t="s">
        <v>661</v>
      </c>
      <c r="G85" s="60"/>
      <c r="H85" s="61"/>
      <c r="I85" s="135">
        <v>0</v>
      </c>
      <c r="J85" s="135"/>
      <c r="K85" s="136"/>
      <c r="L85" s="62"/>
      <c r="M85" s="63" t="s">
        <v>793</v>
      </c>
      <c r="N85" s="55"/>
      <c r="O85" s="56"/>
      <c r="P85" s="57"/>
      <c r="Q85" s="58" t="s">
        <v>19</v>
      </c>
      <c r="R85" s="64" t="s">
        <v>59</v>
      </c>
      <c r="S85" s="60"/>
      <c r="T85" s="61"/>
      <c r="U85" s="135">
        <v>0</v>
      </c>
      <c r="V85" s="135"/>
      <c r="W85" s="136"/>
    </row>
    <row r="86" spans="1:23" s="65" customFormat="1" ht="12.75" customHeight="1">
      <c r="A86" s="66"/>
      <c r="B86" s="55"/>
      <c r="C86" s="56"/>
      <c r="D86" s="57"/>
      <c r="E86" s="67" t="s">
        <v>21</v>
      </c>
      <c r="F86" s="59" t="s">
        <v>441</v>
      </c>
      <c r="G86" s="68"/>
      <c r="H86" s="69"/>
      <c r="I86" s="73"/>
      <c r="J86" s="130">
        <v>6.1</v>
      </c>
      <c r="K86" s="131"/>
      <c r="L86" s="62"/>
      <c r="M86" s="66"/>
      <c r="N86" s="55"/>
      <c r="O86" s="56"/>
      <c r="P86" s="57"/>
      <c r="Q86" s="67" t="s">
        <v>21</v>
      </c>
      <c r="R86" s="64" t="s">
        <v>863</v>
      </c>
      <c r="S86" s="68"/>
      <c r="T86" s="69"/>
      <c r="U86" s="73"/>
      <c r="V86" s="130">
        <v>8.1</v>
      </c>
      <c r="W86" s="131"/>
    </row>
    <row r="87" spans="1:23" s="65" customFormat="1" ht="12.75" customHeight="1">
      <c r="A87" s="66"/>
      <c r="B87" s="55"/>
      <c r="C87" s="56"/>
      <c r="D87" s="57"/>
      <c r="E87" s="67" t="s">
        <v>23</v>
      </c>
      <c r="F87" s="59" t="s">
        <v>864</v>
      </c>
      <c r="G87" s="60"/>
      <c r="H87" s="69"/>
      <c r="I87" s="132">
        <v>14.1</v>
      </c>
      <c r="J87" s="130" t="s">
        <v>140</v>
      </c>
      <c r="K87" s="133">
        <v>11.1</v>
      </c>
      <c r="L87" s="62"/>
      <c r="M87" s="66"/>
      <c r="N87" s="55"/>
      <c r="O87" s="56"/>
      <c r="P87" s="57"/>
      <c r="Q87" s="67" t="s">
        <v>23</v>
      </c>
      <c r="R87" s="64" t="s">
        <v>865</v>
      </c>
      <c r="S87" s="60"/>
      <c r="T87" s="69"/>
      <c r="U87" s="132">
        <v>12.1</v>
      </c>
      <c r="V87" s="130" t="s">
        <v>140</v>
      </c>
      <c r="W87" s="133">
        <v>11.1</v>
      </c>
    </row>
    <row r="88" spans="1:23" s="65" customFormat="1" ht="12.75" customHeight="1">
      <c r="A88" s="66"/>
      <c r="B88" s="55"/>
      <c r="C88" s="56"/>
      <c r="D88" s="57"/>
      <c r="E88" s="58" t="s">
        <v>24</v>
      </c>
      <c r="F88" s="59" t="s">
        <v>866</v>
      </c>
      <c r="G88" s="60"/>
      <c r="H88" s="69"/>
      <c r="I88" s="73"/>
      <c r="J88" s="130">
        <v>9.1</v>
      </c>
      <c r="K88" s="131"/>
      <c r="L88" s="62"/>
      <c r="M88" s="66"/>
      <c r="N88" s="55"/>
      <c r="O88" s="56"/>
      <c r="P88" s="57"/>
      <c r="Q88" s="58" t="s">
        <v>24</v>
      </c>
      <c r="R88" s="64" t="s">
        <v>198</v>
      </c>
      <c r="S88" s="60"/>
      <c r="T88" s="69"/>
      <c r="U88" s="73"/>
      <c r="V88" s="130">
        <v>9.1</v>
      </c>
      <c r="W88" s="131"/>
    </row>
    <row r="89" spans="1:23" s="65" customFormat="1" ht="12.75" customHeight="1">
      <c r="A89" s="71" t="s">
        <v>19</v>
      </c>
      <c r="B89" s="59" t="s">
        <v>867</v>
      </c>
      <c r="C89" s="56"/>
      <c r="D89" s="57"/>
      <c r="E89" s="72"/>
      <c r="F89" s="60"/>
      <c r="G89" s="58" t="s">
        <v>19</v>
      </c>
      <c r="H89" s="59" t="s">
        <v>868</v>
      </c>
      <c r="I89" s="60"/>
      <c r="J89" s="73"/>
      <c r="K89" s="70"/>
      <c r="L89" s="62"/>
      <c r="M89" s="71" t="s">
        <v>19</v>
      </c>
      <c r="N89" s="64" t="s">
        <v>869</v>
      </c>
      <c r="O89" s="56"/>
      <c r="P89" s="57"/>
      <c r="Q89" s="72"/>
      <c r="R89" s="106"/>
      <c r="S89" s="58" t="s">
        <v>19</v>
      </c>
      <c r="T89" s="59" t="s">
        <v>870</v>
      </c>
      <c r="U89" s="60"/>
      <c r="V89" s="73"/>
      <c r="W89" s="70"/>
    </row>
    <row r="90" spans="1:23" s="65" customFormat="1" ht="12.75" customHeight="1">
      <c r="A90" s="74" t="s">
        <v>21</v>
      </c>
      <c r="B90" s="59" t="s">
        <v>17</v>
      </c>
      <c r="C90" s="75"/>
      <c r="D90" s="57"/>
      <c r="E90" s="72"/>
      <c r="F90" s="69"/>
      <c r="G90" s="67" t="s">
        <v>21</v>
      </c>
      <c r="H90" s="59" t="s">
        <v>871</v>
      </c>
      <c r="I90" s="60"/>
      <c r="J90" s="73"/>
      <c r="K90" s="70"/>
      <c r="L90" s="62"/>
      <c r="M90" s="74" t="s">
        <v>21</v>
      </c>
      <c r="N90" s="64" t="s">
        <v>872</v>
      </c>
      <c r="O90" s="75"/>
      <c r="P90" s="57"/>
      <c r="Q90" s="72"/>
      <c r="R90" s="107"/>
      <c r="S90" s="67" t="s">
        <v>21</v>
      </c>
      <c r="T90" s="59" t="s">
        <v>443</v>
      </c>
      <c r="U90" s="60"/>
      <c r="V90" s="73"/>
      <c r="W90" s="70"/>
    </row>
    <row r="91" spans="1:23" s="65" customFormat="1" ht="12.75" customHeight="1">
      <c r="A91" s="74" t="s">
        <v>23</v>
      </c>
      <c r="B91" s="59" t="s">
        <v>873</v>
      </c>
      <c r="C91" s="56"/>
      <c r="D91" s="57"/>
      <c r="E91" s="72"/>
      <c r="F91" s="69"/>
      <c r="G91" s="67" t="s">
        <v>23</v>
      </c>
      <c r="H91" s="59" t="s">
        <v>717</v>
      </c>
      <c r="I91" s="60"/>
      <c r="J91" s="60"/>
      <c r="K91" s="70"/>
      <c r="L91" s="62"/>
      <c r="M91" s="74" t="s">
        <v>23</v>
      </c>
      <c r="N91" s="64" t="s">
        <v>874</v>
      </c>
      <c r="O91" s="56"/>
      <c r="P91" s="57"/>
      <c r="Q91" s="72"/>
      <c r="R91" s="107"/>
      <c r="S91" s="67" t="s">
        <v>23</v>
      </c>
      <c r="T91" s="59" t="s">
        <v>522</v>
      </c>
      <c r="U91" s="60"/>
      <c r="V91" s="60"/>
      <c r="W91" s="70"/>
    </row>
    <row r="92" spans="1:23" s="65" customFormat="1" ht="12.75" customHeight="1">
      <c r="A92" s="71" t="s">
        <v>24</v>
      </c>
      <c r="B92" s="59" t="s">
        <v>875</v>
      </c>
      <c r="C92" s="75"/>
      <c r="D92" s="57"/>
      <c r="E92" s="72"/>
      <c r="F92" s="60"/>
      <c r="G92" s="58" t="s">
        <v>24</v>
      </c>
      <c r="H92" s="59" t="s">
        <v>876</v>
      </c>
      <c r="I92" s="59" t="s">
        <v>27</v>
      </c>
      <c r="J92" s="73"/>
      <c r="K92" s="70"/>
      <c r="L92" s="62"/>
      <c r="M92" s="71" t="s">
        <v>24</v>
      </c>
      <c r="N92" s="64" t="s">
        <v>864</v>
      </c>
      <c r="O92" s="75"/>
      <c r="P92" s="57"/>
      <c r="Q92" s="72"/>
      <c r="R92" s="106"/>
      <c r="S92" s="58" t="s">
        <v>24</v>
      </c>
      <c r="T92" s="59" t="s">
        <v>877</v>
      </c>
      <c r="U92" s="59" t="s">
        <v>27</v>
      </c>
      <c r="V92" s="73"/>
      <c r="W92" s="70"/>
    </row>
    <row r="93" spans="1:23" s="65" customFormat="1" ht="12.75" customHeight="1">
      <c r="A93" s="76"/>
      <c r="B93" s="75"/>
      <c r="C93" s="75"/>
      <c r="D93" s="57"/>
      <c r="E93" s="58" t="s">
        <v>19</v>
      </c>
      <c r="F93" s="59" t="s">
        <v>269</v>
      </c>
      <c r="G93" s="60"/>
      <c r="H93" s="77" t="s">
        <v>30</v>
      </c>
      <c r="I93" s="59" t="s">
        <v>878</v>
      </c>
      <c r="J93" s="73"/>
      <c r="K93" s="70"/>
      <c r="L93" s="62"/>
      <c r="M93" s="76"/>
      <c r="N93" s="108"/>
      <c r="O93" s="75"/>
      <c r="P93" s="57"/>
      <c r="Q93" s="58" t="s">
        <v>19</v>
      </c>
      <c r="R93" s="64" t="s">
        <v>879</v>
      </c>
      <c r="S93" s="60"/>
      <c r="T93" s="77" t="s">
        <v>30</v>
      </c>
      <c r="U93" s="59" t="s">
        <v>880</v>
      </c>
      <c r="V93" s="73"/>
      <c r="W93" s="70"/>
    </row>
    <row r="94" spans="1:23" s="65" customFormat="1" ht="12.75" customHeight="1">
      <c r="A94" s="66"/>
      <c r="B94" s="59" t="s">
        <v>32</v>
      </c>
      <c r="C94" s="56"/>
      <c r="D94" s="57"/>
      <c r="E94" s="67" t="s">
        <v>21</v>
      </c>
      <c r="F94" s="59" t="s">
        <v>881</v>
      </c>
      <c r="G94" s="60"/>
      <c r="H94" s="77" t="s">
        <v>33</v>
      </c>
      <c r="I94" s="59" t="s">
        <v>882</v>
      </c>
      <c r="J94" s="55"/>
      <c r="K94" s="70"/>
      <c r="L94" s="62"/>
      <c r="M94" s="66"/>
      <c r="N94" s="64" t="s">
        <v>32</v>
      </c>
      <c r="O94" s="56"/>
      <c r="P94" s="57"/>
      <c r="Q94" s="67" t="s">
        <v>21</v>
      </c>
      <c r="R94" s="64" t="s">
        <v>296</v>
      </c>
      <c r="S94" s="60"/>
      <c r="T94" s="77" t="s">
        <v>33</v>
      </c>
      <c r="U94" s="59" t="s">
        <v>880</v>
      </c>
      <c r="V94" s="55"/>
      <c r="W94" s="70"/>
    </row>
    <row r="95" spans="1:23" s="65" customFormat="1" ht="12.75" customHeight="1">
      <c r="A95" s="66"/>
      <c r="B95" s="59" t="s">
        <v>883</v>
      </c>
      <c r="C95" s="56"/>
      <c r="D95" s="57"/>
      <c r="E95" s="67" t="s">
        <v>23</v>
      </c>
      <c r="F95" s="59" t="s">
        <v>243</v>
      </c>
      <c r="G95" s="73"/>
      <c r="H95" s="77" t="s">
        <v>35</v>
      </c>
      <c r="I95" s="59" t="s">
        <v>884</v>
      </c>
      <c r="J95" s="55"/>
      <c r="K95" s="70"/>
      <c r="L95" s="62"/>
      <c r="M95" s="66"/>
      <c r="N95" s="64" t="s">
        <v>885</v>
      </c>
      <c r="O95" s="56"/>
      <c r="P95" s="57"/>
      <c r="Q95" s="67" t="s">
        <v>23</v>
      </c>
      <c r="R95" s="64" t="s">
        <v>886</v>
      </c>
      <c r="S95" s="73"/>
      <c r="T95" s="77" t="s">
        <v>35</v>
      </c>
      <c r="U95" s="59" t="s">
        <v>887</v>
      </c>
      <c r="V95" s="55"/>
      <c r="W95" s="70"/>
    </row>
    <row r="96" spans="1:23" s="65" customFormat="1" ht="12.75" customHeight="1">
      <c r="A96" s="78"/>
      <c r="B96" s="72"/>
      <c r="C96" s="72"/>
      <c r="D96" s="57"/>
      <c r="E96" s="58" t="s">
        <v>24</v>
      </c>
      <c r="F96" s="59" t="s">
        <v>66</v>
      </c>
      <c r="G96" s="72"/>
      <c r="H96" s="77" t="s">
        <v>36</v>
      </c>
      <c r="I96" s="59" t="s">
        <v>884</v>
      </c>
      <c r="J96" s="72"/>
      <c r="K96" s="79"/>
      <c r="L96" s="80"/>
      <c r="M96" s="78"/>
      <c r="N96" s="72"/>
      <c r="O96" s="72"/>
      <c r="P96" s="57"/>
      <c r="Q96" s="58" t="s">
        <v>24</v>
      </c>
      <c r="R96" s="64" t="s">
        <v>888</v>
      </c>
      <c r="S96" s="72"/>
      <c r="T96" s="77" t="s">
        <v>36</v>
      </c>
      <c r="U96" s="59" t="s">
        <v>887</v>
      </c>
      <c r="V96" s="72"/>
      <c r="W96" s="79"/>
    </row>
    <row r="97" spans="1:23" ht="4.5" customHeight="1">
      <c r="A97" s="81"/>
      <c r="B97" s="82"/>
      <c r="C97" s="83"/>
      <c r="D97" s="84"/>
      <c r="E97" s="85"/>
      <c r="F97" s="86"/>
      <c r="G97" s="87"/>
      <c r="H97" s="87"/>
      <c r="I97" s="83"/>
      <c r="J97" s="82"/>
      <c r="K97" s="88"/>
      <c r="M97" s="81"/>
      <c r="N97" s="82"/>
      <c r="O97" s="83"/>
      <c r="P97" s="84"/>
      <c r="Q97" s="85"/>
      <c r="R97" s="86"/>
      <c r="S97" s="87"/>
      <c r="T97" s="87"/>
      <c r="U97" s="83"/>
      <c r="V97" s="82"/>
      <c r="W97" s="88"/>
    </row>
    <row r="98" spans="1:23" ht="12.75" customHeight="1">
      <c r="A98" s="90"/>
      <c r="B98" s="90" t="s">
        <v>37</v>
      </c>
      <c r="C98" s="91"/>
      <c r="D98" s="92" t="s">
        <v>38</v>
      </c>
      <c r="E98" s="92" t="s">
        <v>39</v>
      </c>
      <c r="F98" s="92" t="s">
        <v>40</v>
      </c>
      <c r="G98" s="93" t="s">
        <v>41</v>
      </c>
      <c r="H98" s="93"/>
      <c r="I98" s="91" t="s">
        <v>42</v>
      </c>
      <c r="J98" s="92" t="s">
        <v>37</v>
      </c>
      <c r="K98" s="90" t="s">
        <v>43</v>
      </c>
      <c r="L98" s="40">
        <v>150</v>
      </c>
      <c r="M98" s="90"/>
      <c r="N98" s="90" t="s">
        <v>37</v>
      </c>
      <c r="O98" s="91"/>
      <c r="P98" s="92" t="s">
        <v>38</v>
      </c>
      <c r="Q98" s="92" t="s">
        <v>39</v>
      </c>
      <c r="R98" s="92" t="s">
        <v>40</v>
      </c>
      <c r="S98" s="93" t="s">
        <v>41</v>
      </c>
      <c r="T98" s="93"/>
      <c r="U98" s="91" t="s">
        <v>42</v>
      </c>
      <c r="V98" s="92" t="s">
        <v>37</v>
      </c>
      <c r="W98" s="90" t="s">
        <v>43</v>
      </c>
    </row>
    <row r="99" spans="1:23" ht="12.75">
      <c r="A99" s="94" t="s">
        <v>43</v>
      </c>
      <c r="B99" s="94" t="s">
        <v>44</v>
      </c>
      <c r="C99" s="95" t="s">
        <v>45</v>
      </c>
      <c r="D99" s="96" t="s">
        <v>46</v>
      </c>
      <c r="E99" s="96" t="s">
        <v>47</v>
      </c>
      <c r="F99" s="96"/>
      <c r="G99" s="97" t="s">
        <v>45</v>
      </c>
      <c r="H99" s="97" t="s">
        <v>42</v>
      </c>
      <c r="I99" s="95"/>
      <c r="J99" s="94" t="s">
        <v>44</v>
      </c>
      <c r="K99" s="94"/>
      <c r="L99" s="40">
        <v>150</v>
      </c>
      <c r="M99" s="94" t="s">
        <v>43</v>
      </c>
      <c r="N99" s="94" t="s">
        <v>44</v>
      </c>
      <c r="O99" s="95" t="s">
        <v>45</v>
      </c>
      <c r="P99" s="96" t="s">
        <v>46</v>
      </c>
      <c r="Q99" s="96" t="s">
        <v>47</v>
      </c>
      <c r="R99" s="96"/>
      <c r="S99" s="97" t="s">
        <v>45</v>
      </c>
      <c r="T99" s="97" t="s">
        <v>42</v>
      </c>
      <c r="U99" s="95"/>
      <c r="V99" s="94" t="s">
        <v>44</v>
      </c>
      <c r="W99" s="94"/>
    </row>
    <row r="100" spans="1:23" ht="16.5" customHeight="1">
      <c r="A100" s="98">
        <v>11</v>
      </c>
      <c r="B100" s="99">
        <v>14</v>
      </c>
      <c r="C100" s="100">
        <v>54</v>
      </c>
      <c r="D100" s="101" t="s">
        <v>169</v>
      </c>
      <c r="E100" s="101" t="s">
        <v>35</v>
      </c>
      <c r="F100" s="101">
        <v>7</v>
      </c>
      <c r="G100" s="101">
        <v>250</v>
      </c>
      <c r="H100" s="101"/>
      <c r="I100" s="100">
        <v>11</v>
      </c>
      <c r="J100" s="99">
        <v>0</v>
      </c>
      <c r="K100" s="98">
        <v>-11</v>
      </c>
      <c r="L100" s="40"/>
      <c r="M100" s="98">
        <v>-6</v>
      </c>
      <c r="N100" s="99">
        <v>0</v>
      </c>
      <c r="O100" s="100">
        <v>54</v>
      </c>
      <c r="P100" s="101" t="s">
        <v>290</v>
      </c>
      <c r="Q100" s="101" t="s">
        <v>36</v>
      </c>
      <c r="R100" s="101">
        <v>9</v>
      </c>
      <c r="S100" s="101"/>
      <c r="T100" s="101">
        <v>110</v>
      </c>
      <c r="U100" s="100">
        <v>11</v>
      </c>
      <c r="V100" s="99">
        <v>14</v>
      </c>
      <c r="W100" s="98">
        <v>6</v>
      </c>
    </row>
    <row r="101" spans="1:23" ht="16.5" customHeight="1">
      <c r="A101" s="98">
        <v>-3</v>
      </c>
      <c r="B101" s="99">
        <v>4</v>
      </c>
      <c r="C101" s="100">
        <v>12</v>
      </c>
      <c r="D101" s="101" t="s">
        <v>61</v>
      </c>
      <c r="E101" s="101" t="s">
        <v>35</v>
      </c>
      <c r="F101" s="101">
        <v>11</v>
      </c>
      <c r="G101" s="101"/>
      <c r="H101" s="101">
        <v>450</v>
      </c>
      <c r="I101" s="100">
        <v>52</v>
      </c>
      <c r="J101" s="99">
        <v>10</v>
      </c>
      <c r="K101" s="98">
        <v>3</v>
      </c>
      <c r="L101" s="40"/>
      <c r="M101" s="98">
        <v>0</v>
      </c>
      <c r="N101" s="99">
        <v>6</v>
      </c>
      <c r="O101" s="100">
        <v>12</v>
      </c>
      <c r="P101" s="101" t="s">
        <v>48</v>
      </c>
      <c r="Q101" s="101" t="s">
        <v>35</v>
      </c>
      <c r="R101" s="101">
        <v>7</v>
      </c>
      <c r="S101" s="101">
        <v>100</v>
      </c>
      <c r="T101" s="101"/>
      <c r="U101" s="100">
        <v>52</v>
      </c>
      <c r="V101" s="99">
        <v>8</v>
      </c>
      <c r="W101" s="98">
        <v>0</v>
      </c>
    </row>
    <row r="102" spans="1:23" ht="16.5" customHeight="1">
      <c r="A102" s="98">
        <v>-5</v>
      </c>
      <c r="B102" s="99">
        <v>2</v>
      </c>
      <c r="C102" s="100">
        <v>42</v>
      </c>
      <c r="D102" s="101" t="s">
        <v>321</v>
      </c>
      <c r="E102" s="101" t="s">
        <v>30</v>
      </c>
      <c r="F102" s="101">
        <v>7</v>
      </c>
      <c r="G102" s="101"/>
      <c r="H102" s="101">
        <v>500</v>
      </c>
      <c r="I102" s="100">
        <v>21</v>
      </c>
      <c r="J102" s="102">
        <v>12</v>
      </c>
      <c r="K102" s="103">
        <v>5</v>
      </c>
      <c r="L102" s="104"/>
      <c r="M102" s="103">
        <v>0</v>
      </c>
      <c r="N102" s="102">
        <v>6</v>
      </c>
      <c r="O102" s="100">
        <v>42</v>
      </c>
      <c r="P102" s="101" t="s">
        <v>48</v>
      </c>
      <c r="Q102" s="101" t="s">
        <v>35</v>
      </c>
      <c r="R102" s="101">
        <v>7</v>
      </c>
      <c r="S102" s="101">
        <v>100</v>
      </c>
      <c r="T102" s="101"/>
      <c r="U102" s="100">
        <v>21</v>
      </c>
      <c r="V102" s="99">
        <v>8</v>
      </c>
      <c r="W102" s="98">
        <v>0</v>
      </c>
    </row>
    <row r="103" spans="1:23" ht="16.5" customHeight="1">
      <c r="A103" s="98">
        <v>-2</v>
      </c>
      <c r="B103" s="99">
        <v>6</v>
      </c>
      <c r="C103" s="100">
        <v>22</v>
      </c>
      <c r="D103" s="101" t="s">
        <v>167</v>
      </c>
      <c r="E103" s="101" t="s">
        <v>36</v>
      </c>
      <c r="F103" s="101">
        <v>11</v>
      </c>
      <c r="G103" s="101"/>
      <c r="H103" s="101">
        <v>400</v>
      </c>
      <c r="I103" s="100">
        <v>41</v>
      </c>
      <c r="J103" s="99">
        <v>8</v>
      </c>
      <c r="K103" s="98">
        <v>2</v>
      </c>
      <c r="L103" s="40"/>
      <c r="M103" s="98">
        <v>0</v>
      </c>
      <c r="N103" s="99">
        <v>6</v>
      </c>
      <c r="O103" s="100">
        <v>22</v>
      </c>
      <c r="P103" s="101" t="s">
        <v>48</v>
      </c>
      <c r="Q103" s="101" t="s">
        <v>36</v>
      </c>
      <c r="R103" s="101">
        <v>7</v>
      </c>
      <c r="S103" s="101">
        <v>100</v>
      </c>
      <c r="T103" s="101"/>
      <c r="U103" s="100">
        <v>41</v>
      </c>
      <c r="V103" s="99">
        <v>8</v>
      </c>
      <c r="W103" s="98">
        <v>0</v>
      </c>
    </row>
    <row r="104" spans="1:23" ht="16.5" customHeight="1">
      <c r="A104" s="98">
        <v>-11</v>
      </c>
      <c r="B104" s="99">
        <v>0</v>
      </c>
      <c r="C104" s="100">
        <v>32</v>
      </c>
      <c r="D104" s="101" t="s">
        <v>602</v>
      </c>
      <c r="E104" s="101" t="s">
        <v>35</v>
      </c>
      <c r="F104" s="101">
        <v>12</v>
      </c>
      <c r="G104" s="101"/>
      <c r="H104" s="101">
        <v>920</v>
      </c>
      <c r="I104" s="100">
        <v>82</v>
      </c>
      <c r="J104" s="99">
        <v>14</v>
      </c>
      <c r="K104" s="98">
        <v>11</v>
      </c>
      <c r="L104" s="40"/>
      <c r="M104" s="98">
        <v>1</v>
      </c>
      <c r="N104" s="99">
        <v>12</v>
      </c>
      <c r="O104" s="100">
        <v>32</v>
      </c>
      <c r="P104" s="101" t="s">
        <v>48</v>
      </c>
      <c r="Q104" s="101" t="s">
        <v>36</v>
      </c>
      <c r="R104" s="101">
        <v>6</v>
      </c>
      <c r="S104" s="101">
        <v>150</v>
      </c>
      <c r="T104" s="101"/>
      <c r="U104" s="100">
        <v>82</v>
      </c>
      <c r="V104" s="99">
        <v>2</v>
      </c>
      <c r="W104" s="98">
        <v>-1</v>
      </c>
    </row>
    <row r="105" spans="1:23" ht="16.5" customHeight="1">
      <c r="A105" s="98">
        <v>5</v>
      </c>
      <c r="B105" s="99">
        <v>10</v>
      </c>
      <c r="C105" s="100">
        <v>81</v>
      </c>
      <c r="D105" s="101" t="s">
        <v>107</v>
      </c>
      <c r="E105" s="101" t="s">
        <v>36</v>
      </c>
      <c r="F105" s="101">
        <v>11</v>
      </c>
      <c r="G105" s="101"/>
      <c r="H105" s="101">
        <v>150</v>
      </c>
      <c r="I105" s="100">
        <v>31</v>
      </c>
      <c r="J105" s="99">
        <v>4</v>
      </c>
      <c r="K105" s="98">
        <v>-5</v>
      </c>
      <c r="L105" s="40"/>
      <c r="M105" s="98">
        <v>1</v>
      </c>
      <c r="N105" s="99">
        <v>12</v>
      </c>
      <c r="O105" s="100">
        <v>81</v>
      </c>
      <c r="P105" s="101" t="s">
        <v>48</v>
      </c>
      <c r="Q105" s="101" t="s">
        <v>36</v>
      </c>
      <c r="R105" s="101">
        <v>6</v>
      </c>
      <c r="S105" s="101">
        <v>150</v>
      </c>
      <c r="T105" s="101"/>
      <c r="U105" s="100">
        <v>31</v>
      </c>
      <c r="V105" s="99">
        <v>2</v>
      </c>
      <c r="W105" s="98">
        <v>-1</v>
      </c>
    </row>
    <row r="106" spans="1:23" ht="16.5" customHeight="1">
      <c r="A106" s="98">
        <v>9</v>
      </c>
      <c r="B106" s="99">
        <v>12</v>
      </c>
      <c r="C106" s="100">
        <v>62</v>
      </c>
      <c r="D106" s="101" t="s">
        <v>201</v>
      </c>
      <c r="E106" s="101" t="s">
        <v>35</v>
      </c>
      <c r="F106" s="101">
        <v>10</v>
      </c>
      <c r="G106" s="101">
        <v>50</v>
      </c>
      <c r="H106" s="101"/>
      <c r="I106" s="100">
        <v>72</v>
      </c>
      <c r="J106" s="102">
        <v>2</v>
      </c>
      <c r="K106" s="103">
        <v>-9</v>
      </c>
      <c r="L106" s="104"/>
      <c r="M106" s="103">
        <v>1</v>
      </c>
      <c r="N106" s="102">
        <v>12</v>
      </c>
      <c r="O106" s="100">
        <v>62</v>
      </c>
      <c r="P106" s="101" t="s">
        <v>48</v>
      </c>
      <c r="Q106" s="101" t="s">
        <v>36</v>
      </c>
      <c r="R106" s="101">
        <v>6</v>
      </c>
      <c r="S106" s="101">
        <v>150</v>
      </c>
      <c r="T106" s="101"/>
      <c r="U106" s="100">
        <v>72</v>
      </c>
      <c r="V106" s="99">
        <v>2</v>
      </c>
      <c r="W106" s="98">
        <v>-1</v>
      </c>
    </row>
    <row r="107" spans="1:23" ht="16.5" customHeight="1">
      <c r="A107" s="98">
        <v>1</v>
      </c>
      <c r="B107" s="99">
        <v>8</v>
      </c>
      <c r="C107" s="100">
        <v>71</v>
      </c>
      <c r="D107" s="101" t="s">
        <v>168</v>
      </c>
      <c r="E107" s="101" t="s">
        <v>33</v>
      </c>
      <c r="F107" s="101">
        <v>7</v>
      </c>
      <c r="G107" s="101"/>
      <c r="H107" s="101">
        <v>300</v>
      </c>
      <c r="I107" s="100">
        <v>61</v>
      </c>
      <c r="J107" s="99">
        <v>6</v>
      </c>
      <c r="K107" s="98">
        <v>-1</v>
      </c>
      <c r="L107" s="40"/>
      <c r="M107" s="98">
        <v>-5</v>
      </c>
      <c r="N107" s="99">
        <v>2</v>
      </c>
      <c r="O107" s="100">
        <v>71</v>
      </c>
      <c r="P107" s="101" t="s">
        <v>421</v>
      </c>
      <c r="Q107" s="101" t="s">
        <v>35</v>
      </c>
      <c r="R107" s="101">
        <v>7</v>
      </c>
      <c r="S107" s="101"/>
      <c r="T107" s="101">
        <v>90</v>
      </c>
      <c r="U107" s="100">
        <v>61</v>
      </c>
      <c r="V107" s="99">
        <v>12</v>
      </c>
      <c r="W107" s="98">
        <v>5</v>
      </c>
    </row>
    <row r="108" spans="1:23" s="65" customFormat="1" ht="9.75" customHeight="1">
      <c r="A108" s="41"/>
      <c r="B108" s="41"/>
      <c r="C108" s="105"/>
      <c r="D108" s="41"/>
      <c r="E108" s="41"/>
      <c r="F108" s="41"/>
      <c r="G108" s="41"/>
      <c r="H108" s="41"/>
      <c r="I108" s="105"/>
      <c r="J108" s="41"/>
      <c r="K108" s="41"/>
      <c r="L108" s="89"/>
      <c r="M108" s="41"/>
      <c r="N108" s="41"/>
      <c r="O108" s="105"/>
      <c r="P108" s="41"/>
      <c r="Q108" s="41"/>
      <c r="R108" s="41"/>
      <c r="S108" s="41"/>
      <c r="T108" s="41"/>
      <c r="U108" s="105"/>
      <c r="V108" s="41"/>
      <c r="W108" s="41"/>
    </row>
    <row r="109" spans="1:23" s="65" customFormat="1" ht="15">
      <c r="A109" s="32"/>
      <c r="B109" s="33" t="s">
        <v>10</v>
      </c>
      <c r="C109" s="34"/>
      <c r="D109" s="33"/>
      <c r="E109" s="35">
        <v>19</v>
      </c>
      <c r="F109" s="36"/>
      <c r="G109" s="37" t="s">
        <v>12</v>
      </c>
      <c r="H109" s="37"/>
      <c r="I109" s="38" t="s">
        <v>51</v>
      </c>
      <c r="J109" s="38"/>
      <c r="K109" s="39"/>
      <c r="L109" s="40">
        <v>150</v>
      </c>
      <c r="M109" s="32"/>
      <c r="N109" s="33" t="s">
        <v>10</v>
      </c>
      <c r="O109" s="34"/>
      <c r="P109" s="33"/>
      <c r="Q109" s="35">
        <v>20</v>
      </c>
      <c r="R109" s="36"/>
      <c r="S109" s="37" t="s">
        <v>12</v>
      </c>
      <c r="T109" s="37"/>
      <c r="U109" s="38" t="s">
        <v>53</v>
      </c>
      <c r="V109" s="38"/>
      <c r="W109" s="39"/>
    </row>
    <row r="110" spans="1:23" s="65" customFormat="1" ht="12.75">
      <c r="A110" s="42"/>
      <c r="B110" s="42"/>
      <c r="C110" s="43"/>
      <c r="D110" s="44"/>
      <c r="E110" s="44"/>
      <c r="F110" s="44"/>
      <c r="G110" s="45" t="s">
        <v>16</v>
      </c>
      <c r="H110" s="45"/>
      <c r="I110" s="38" t="s">
        <v>54</v>
      </c>
      <c r="J110" s="38"/>
      <c r="K110" s="39"/>
      <c r="L110" s="40">
        <v>150</v>
      </c>
      <c r="M110" s="42"/>
      <c r="N110" s="42"/>
      <c r="O110" s="43"/>
      <c r="P110" s="44"/>
      <c r="Q110" s="44"/>
      <c r="R110" s="44"/>
      <c r="S110" s="45" t="s">
        <v>16</v>
      </c>
      <c r="T110" s="45"/>
      <c r="U110" s="38" t="s">
        <v>55</v>
      </c>
      <c r="V110" s="38"/>
      <c r="W110" s="39"/>
    </row>
    <row r="111" spans="1:23" ht="4.5" customHeight="1">
      <c r="A111" s="46"/>
      <c r="B111" s="47"/>
      <c r="C111" s="48"/>
      <c r="D111" s="49"/>
      <c r="E111" s="50"/>
      <c r="F111" s="51"/>
      <c r="G111" s="52"/>
      <c r="H111" s="52"/>
      <c r="I111" s="48"/>
      <c r="J111" s="47"/>
      <c r="K111" s="53"/>
      <c r="L111" s="40"/>
      <c r="M111" s="46"/>
      <c r="N111" s="47"/>
      <c r="O111" s="48"/>
      <c r="P111" s="49"/>
      <c r="Q111" s="50"/>
      <c r="R111" s="51"/>
      <c r="S111" s="52"/>
      <c r="T111" s="52"/>
      <c r="U111" s="48"/>
      <c r="V111" s="47"/>
      <c r="W111" s="53"/>
    </row>
    <row r="112" spans="1:23" s="65" customFormat="1" ht="12.75" customHeight="1">
      <c r="A112" s="54" t="s">
        <v>793</v>
      </c>
      <c r="B112" s="55"/>
      <c r="C112" s="56"/>
      <c r="D112" s="57"/>
      <c r="E112" s="58" t="s">
        <v>19</v>
      </c>
      <c r="F112" s="59" t="s">
        <v>889</v>
      </c>
      <c r="G112" s="60"/>
      <c r="H112" s="61"/>
      <c r="I112" s="135">
        <v>0</v>
      </c>
      <c r="J112" s="135"/>
      <c r="K112" s="136"/>
      <c r="L112" s="62"/>
      <c r="M112" s="63" t="s">
        <v>793</v>
      </c>
      <c r="N112" s="55"/>
      <c r="O112" s="56"/>
      <c r="P112" s="57"/>
      <c r="Q112" s="58" t="s">
        <v>19</v>
      </c>
      <c r="R112" s="64" t="s">
        <v>890</v>
      </c>
      <c r="S112" s="60"/>
      <c r="T112" s="61"/>
      <c r="U112" s="135">
        <v>0</v>
      </c>
      <c r="V112" s="135"/>
      <c r="W112" s="136"/>
    </row>
    <row r="113" spans="1:23" s="65" customFormat="1" ht="12.75" customHeight="1">
      <c r="A113" s="66"/>
      <c r="B113" s="55"/>
      <c r="C113" s="56"/>
      <c r="D113" s="57"/>
      <c r="E113" s="67" t="s">
        <v>21</v>
      </c>
      <c r="F113" s="59" t="s">
        <v>891</v>
      </c>
      <c r="G113" s="68"/>
      <c r="H113" s="69"/>
      <c r="I113" s="73"/>
      <c r="J113" s="130">
        <v>16.1</v>
      </c>
      <c r="K113" s="131"/>
      <c r="L113" s="62"/>
      <c r="M113" s="66"/>
      <c r="N113" s="55"/>
      <c r="O113" s="56"/>
      <c r="P113" s="57"/>
      <c r="Q113" s="67" t="s">
        <v>21</v>
      </c>
      <c r="R113" s="64" t="s">
        <v>892</v>
      </c>
      <c r="S113" s="68"/>
      <c r="T113" s="69"/>
      <c r="U113" s="73"/>
      <c r="V113" s="130">
        <v>10.1</v>
      </c>
      <c r="W113" s="131"/>
    </row>
    <row r="114" spans="1:23" s="65" customFormat="1" ht="12.75" customHeight="1">
      <c r="A114" s="66"/>
      <c r="B114" s="55"/>
      <c r="C114" s="56"/>
      <c r="D114" s="57"/>
      <c r="E114" s="67" t="s">
        <v>23</v>
      </c>
      <c r="F114" s="59" t="s">
        <v>893</v>
      </c>
      <c r="G114" s="60"/>
      <c r="H114" s="69"/>
      <c r="I114" s="132">
        <v>4.1</v>
      </c>
      <c r="J114" s="130" t="s">
        <v>140</v>
      </c>
      <c r="K114" s="133">
        <v>18.1</v>
      </c>
      <c r="L114" s="62"/>
      <c r="M114" s="66"/>
      <c r="N114" s="55"/>
      <c r="O114" s="56"/>
      <c r="P114" s="57"/>
      <c r="Q114" s="67" t="s">
        <v>23</v>
      </c>
      <c r="R114" s="64" t="s">
        <v>894</v>
      </c>
      <c r="S114" s="60"/>
      <c r="T114" s="69"/>
      <c r="U114" s="132">
        <v>6.1</v>
      </c>
      <c r="V114" s="130" t="s">
        <v>140</v>
      </c>
      <c r="W114" s="133">
        <v>18.1</v>
      </c>
    </row>
    <row r="115" spans="1:23" s="65" customFormat="1" ht="12.75" customHeight="1">
      <c r="A115" s="66"/>
      <c r="B115" s="55"/>
      <c r="C115" s="56"/>
      <c r="D115" s="57"/>
      <c r="E115" s="58" t="s">
        <v>24</v>
      </c>
      <c r="F115" s="59" t="s">
        <v>60</v>
      </c>
      <c r="G115" s="60"/>
      <c r="H115" s="69"/>
      <c r="I115" s="73"/>
      <c r="J115" s="130">
        <v>2.1</v>
      </c>
      <c r="K115" s="131"/>
      <c r="L115" s="62"/>
      <c r="M115" s="66"/>
      <c r="N115" s="55"/>
      <c r="O115" s="56"/>
      <c r="P115" s="57"/>
      <c r="Q115" s="58" t="s">
        <v>24</v>
      </c>
      <c r="R115" s="64" t="s">
        <v>95</v>
      </c>
      <c r="S115" s="60"/>
      <c r="T115" s="69"/>
      <c r="U115" s="73"/>
      <c r="V115" s="130">
        <v>6.1</v>
      </c>
      <c r="W115" s="131"/>
    </row>
    <row r="116" spans="1:23" s="65" customFormat="1" ht="12.75" customHeight="1">
      <c r="A116" s="71" t="s">
        <v>19</v>
      </c>
      <c r="B116" s="59" t="s">
        <v>296</v>
      </c>
      <c r="C116" s="56"/>
      <c r="D116" s="57"/>
      <c r="E116" s="72"/>
      <c r="F116" s="60"/>
      <c r="G116" s="58" t="s">
        <v>19</v>
      </c>
      <c r="H116" s="59" t="s">
        <v>323</v>
      </c>
      <c r="I116" s="60"/>
      <c r="J116" s="73"/>
      <c r="K116" s="70"/>
      <c r="L116" s="62"/>
      <c r="M116" s="71" t="s">
        <v>19</v>
      </c>
      <c r="N116" s="64" t="s">
        <v>895</v>
      </c>
      <c r="O116" s="56"/>
      <c r="P116" s="57"/>
      <c r="Q116" s="72"/>
      <c r="R116" s="106"/>
      <c r="S116" s="58" t="s">
        <v>19</v>
      </c>
      <c r="T116" s="59" t="s">
        <v>896</v>
      </c>
      <c r="U116" s="60"/>
      <c r="V116" s="73"/>
      <c r="W116" s="70"/>
    </row>
    <row r="117" spans="1:23" s="65" customFormat="1" ht="12.75" customHeight="1">
      <c r="A117" s="74" t="s">
        <v>21</v>
      </c>
      <c r="B117" s="59" t="s">
        <v>897</v>
      </c>
      <c r="C117" s="75"/>
      <c r="D117" s="57"/>
      <c r="E117" s="72"/>
      <c r="F117" s="69"/>
      <c r="G117" s="67" t="s">
        <v>21</v>
      </c>
      <c r="H117" s="59" t="s">
        <v>275</v>
      </c>
      <c r="I117" s="60"/>
      <c r="J117" s="73"/>
      <c r="K117" s="70"/>
      <c r="L117" s="62"/>
      <c r="M117" s="74" t="s">
        <v>21</v>
      </c>
      <c r="N117" s="64" t="s">
        <v>898</v>
      </c>
      <c r="O117" s="75"/>
      <c r="P117" s="57"/>
      <c r="Q117" s="72"/>
      <c r="R117" s="107"/>
      <c r="S117" s="67" t="s">
        <v>21</v>
      </c>
      <c r="T117" s="59" t="s">
        <v>86</v>
      </c>
      <c r="U117" s="60"/>
      <c r="V117" s="73"/>
      <c r="W117" s="70"/>
    </row>
    <row r="118" spans="1:23" s="65" customFormat="1" ht="12.75" customHeight="1">
      <c r="A118" s="74" t="s">
        <v>23</v>
      </c>
      <c r="B118" s="59" t="s">
        <v>102</v>
      </c>
      <c r="C118" s="56"/>
      <c r="D118" s="57"/>
      <c r="E118" s="72"/>
      <c r="F118" s="69"/>
      <c r="G118" s="67" t="s">
        <v>23</v>
      </c>
      <c r="H118" s="59" t="s">
        <v>899</v>
      </c>
      <c r="I118" s="60"/>
      <c r="J118" s="60"/>
      <c r="K118" s="70"/>
      <c r="L118" s="62"/>
      <c r="M118" s="74" t="s">
        <v>23</v>
      </c>
      <c r="N118" s="64" t="s">
        <v>77</v>
      </c>
      <c r="O118" s="56"/>
      <c r="P118" s="57"/>
      <c r="Q118" s="72"/>
      <c r="R118" s="107"/>
      <c r="S118" s="67" t="s">
        <v>23</v>
      </c>
      <c r="T118" s="59" t="s">
        <v>900</v>
      </c>
      <c r="U118" s="60"/>
      <c r="V118" s="60"/>
      <c r="W118" s="70"/>
    </row>
    <row r="119" spans="1:23" s="65" customFormat="1" ht="12.75" customHeight="1">
      <c r="A119" s="71" t="s">
        <v>24</v>
      </c>
      <c r="B119" s="59" t="s">
        <v>901</v>
      </c>
      <c r="C119" s="75"/>
      <c r="D119" s="57"/>
      <c r="E119" s="72"/>
      <c r="F119" s="60"/>
      <c r="G119" s="58" t="s">
        <v>24</v>
      </c>
      <c r="H119" s="59" t="s">
        <v>902</v>
      </c>
      <c r="I119" s="59" t="s">
        <v>27</v>
      </c>
      <c r="J119" s="73"/>
      <c r="K119" s="70"/>
      <c r="L119" s="62"/>
      <c r="M119" s="71" t="s">
        <v>24</v>
      </c>
      <c r="N119" s="64" t="s">
        <v>903</v>
      </c>
      <c r="O119" s="75"/>
      <c r="P119" s="57"/>
      <c r="Q119" s="72"/>
      <c r="R119" s="106"/>
      <c r="S119" s="58" t="s">
        <v>24</v>
      </c>
      <c r="T119" s="59" t="s">
        <v>869</v>
      </c>
      <c r="U119" s="59" t="s">
        <v>27</v>
      </c>
      <c r="V119" s="73"/>
      <c r="W119" s="70"/>
    </row>
    <row r="120" spans="1:23" s="65" customFormat="1" ht="12.75" customHeight="1">
      <c r="A120" s="76"/>
      <c r="B120" s="75"/>
      <c r="C120" s="75"/>
      <c r="D120" s="57"/>
      <c r="E120" s="58" t="s">
        <v>19</v>
      </c>
      <c r="F120" s="59" t="s">
        <v>904</v>
      </c>
      <c r="G120" s="60"/>
      <c r="H120" s="77" t="s">
        <v>30</v>
      </c>
      <c r="I120" s="59" t="s">
        <v>905</v>
      </c>
      <c r="J120" s="73"/>
      <c r="K120" s="70"/>
      <c r="L120" s="62"/>
      <c r="M120" s="76"/>
      <c r="N120" s="108"/>
      <c r="O120" s="75"/>
      <c r="P120" s="57"/>
      <c r="Q120" s="58" t="s">
        <v>19</v>
      </c>
      <c r="R120" s="64" t="s">
        <v>397</v>
      </c>
      <c r="S120" s="60"/>
      <c r="T120" s="77" t="s">
        <v>30</v>
      </c>
      <c r="U120" s="59" t="s">
        <v>906</v>
      </c>
      <c r="V120" s="73"/>
      <c r="W120" s="70"/>
    </row>
    <row r="121" spans="1:23" s="65" customFormat="1" ht="12.75" customHeight="1">
      <c r="A121" s="66"/>
      <c r="B121" s="59" t="s">
        <v>32</v>
      </c>
      <c r="C121" s="56"/>
      <c r="D121" s="57"/>
      <c r="E121" s="67" t="s">
        <v>21</v>
      </c>
      <c r="F121" s="59" t="s">
        <v>519</v>
      </c>
      <c r="G121" s="60"/>
      <c r="H121" s="77" t="s">
        <v>33</v>
      </c>
      <c r="I121" s="59" t="s">
        <v>905</v>
      </c>
      <c r="J121" s="55"/>
      <c r="K121" s="70"/>
      <c r="L121" s="62"/>
      <c r="M121" s="66"/>
      <c r="N121" s="64" t="s">
        <v>32</v>
      </c>
      <c r="O121" s="56"/>
      <c r="P121" s="57"/>
      <c r="Q121" s="67" t="s">
        <v>21</v>
      </c>
      <c r="R121" s="64" t="s">
        <v>148</v>
      </c>
      <c r="S121" s="60"/>
      <c r="T121" s="77" t="s">
        <v>33</v>
      </c>
      <c r="U121" s="59" t="s">
        <v>906</v>
      </c>
      <c r="V121" s="55"/>
      <c r="W121" s="70"/>
    </row>
    <row r="122" spans="1:23" s="65" customFormat="1" ht="12.75" customHeight="1">
      <c r="A122" s="66"/>
      <c r="B122" s="59" t="s">
        <v>907</v>
      </c>
      <c r="C122" s="56"/>
      <c r="D122" s="57"/>
      <c r="E122" s="67" t="s">
        <v>23</v>
      </c>
      <c r="F122" s="59" t="s">
        <v>34</v>
      </c>
      <c r="G122" s="73"/>
      <c r="H122" s="77" t="s">
        <v>35</v>
      </c>
      <c r="I122" s="59" t="s">
        <v>908</v>
      </c>
      <c r="J122" s="55"/>
      <c r="K122" s="70"/>
      <c r="L122" s="62"/>
      <c r="M122" s="66"/>
      <c r="N122" s="64" t="s">
        <v>909</v>
      </c>
      <c r="O122" s="56"/>
      <c r="P122" s="57"/>
      <c r="Q122" s="67" t="s">
        <v>23</v>
      </c>
      <c r="R122" s="64" t="s">
        <v>910</v>
      </c>
      <c r="S122" s="73"/>
      <c r="T122" s="77" t="s">
        <v>35</v>
      </c>
      <c r="U122" s="59" t="s">
        <v>911</v>
      </c>
      <c r="V122" s="55"/>
      <c r="W122" s="70"/>
    </row>
    <row r="123" spans="1:23" s="65" customFormat="1" ht="12.75" customHeight="1">
      <c r="A123" s="78"/>
      <c r="B123" s="72"/>
      <c r="C123" s="72"/>
      <c r="D123" s="57"/>
      <c r="E123" s="58" t="s">
        <v>24</v>
      </c>
      <c r="F123" s="59" t="s">
        <v>640</v>
      </c>
      <c r="G123" s="72"/>
      <c r="H123" s="77" t="s">
        <v>36</v>
      </c>
      <c r="I123" s="59" t="s">
        <v>908</v>
      </c>
      <c r="J123" s="72"/>
      <c r="K123" s="79"/>
      <c r="L123" s="80"/>
      <c r="M123" s="78"/>
      <c r="N123" s="72"/>
      <c r="O123" s="72"/>
      <c r="P123" s="57"/>
      <c r="Q123" s="58" t="s">
        <v>24</v>
      </c>
      <c r="R123" s="64" t="s">
        <v>912</v>
      </c>
      <c r="S123" s="72"/>
      <c r="T123" s="77" t="s">
        <v>36</v>
      </c>
      <c r="U123" s="59" t="s">
        <v>911</v>
      </c>
      <c r="V123" s="72"/>
      <c r="W123" s="79"/>
    </row>
    <row r="124" spans="1:23" ht="4.5" customHeight="1">
      <c r="A124" s="81"/>
      <c r="B124" s="82"/>
      <c r="C124" s="83"/>
      <c r="D124" s="84"/>
      <c r="E124" s="85"/>
      <c r="F124" s="86"/>
      <c r="G124" s="87"/>
      <c r="H124" s="87"/>
      <c r="I124" s="83"/>
      <c r="J124" s="82"/>
      <c r="K124" s="88"/>
      <c r="M124" s="81"/>
      <c r="N124" s="82"/>
      <c r="O124" s="83"/>
      <c r="P124" s="84"/>
      <c r="Q124" s="85"/>
      <c r="R124" s="86"/>
      <c r="S124" s="87"/>
      <c r="T124" s="87"/>
      <c r="U124" s="83"/>
      <c r="V124" s="82"/>
      <c r="W124" s="88"/>
    </row>
    <row r="125" spans="1:23" ht="12.75" customHeight="1">
      <c r="A125" s="90"/>
      <c r="B125" s="90" t="s">
        <v>37</v>
      </c>
      <c r="C125" s="91"/>
      <c r="D125" s="92" t="s">
        <v>38</v>
      </c>
      <c r="E125" s="92" t="s">
        <v>39</v>
      </c>
      <c r="F125" s="92" t="s">
        <v>40</v>
      </c>
      <c r="G125" s="93" t="s">
        <v>41</v>
      </c>
      <c r="H125" s="93"/>
      <c r="I125" s="91" t="s">
        <v>42</v>
      </c>
      <c r="J125" s="92" t="s">
        <v>37</v>
      </c>
      <c r="K125" s="90" t="s">
        <v>43</v>
      </c>
      <c r="L125" s="40">
        <v>150</v>
      </c>
      <c r="M125" s="90"/>
      <c r="N125" s="90" t="s">
        <v>37</v>
      </c>
      <c r="O125" s="91"/>
      <c r="P125" s="92" t="s">
        <v>38</v>
      </c>
      <c r="Q125" s="92" t="s">
        <v>39</v>
      </c>
      <c r="R125" s="92" t="s">
        <v>40</v>
      </c>
      <c r="S125" s="93" t="s">
        <v>41</v>
      </c>
      <c r="T125" s="93"/>
      <c r="U125" s="91" t="s">
        <v>42</v>
      </c>
      <c r="V125" s="92" t="s">
        <v>37</v>
      </c>
      <c r="W125" s="90" t="s">
        <v>43</v>
      </c>
    </row>
    <row r="126" spans="1:23" ht="12.75">
      <c r="A126" s="94" t="s">
        <v>43</v>
      </c>
      <c r="B126" s="94" t="s">
        <v>44</v>
      </c>
      <c r="C126" s="95" t="s">
        <v>45</v>
      </c>
      <c r="D126" s="96" t="s">
        <v>46</v>
      </c>
      <c r="E126" s="96" t="s">
        <v>47</v>
      </c>
      <c r="F126" s="96"/>
      <c r="G126" s="97" t="s">
        <v>45</v>
      </c>
      <c r="H126" s="97" t="s">
        <v>42</v>
      </c>
      <c r="I126" s="95"/>
      <c r="J126" s="94" t="s">
        <v>44</v>
      </c>
      <c r="K126" s="94"/>
      <c r="L126" s="40">
        <v>150</v>
      </c>
      <c r="M126" s="94" t="s">
        <v>43</v>
      </c>
      <c r="N126" s="94" t="s">
        <v>44</v>
      </c>
      <c r="O126" s="95" t="s">
        <v>45</v>
      </c>
      <c r="P126" s="96" t="s">
        <v>46</v>
      </c>
      <c r="Q126" s="96" t="s">
        <v>47</v>
      </c>
      <c r="R126" s="96"/>
      <c r="S126" s="97" t="s">
        <v>45</v>
      </c>
      <c r="T126" s="97" t="s">
        <v>42</v>
      </c>
      <c r="U126" s="95"/>
      <c r="V126" s="94" t="s">
        <v>44</v>
      </c>
      <c r="W126" s="94"/>
    </row>
    <row r="127" spans="1:23" ht="16.5" customHeight="1">
      <c r="A127" s="98">
        <v>2</v>
      </c>
      <c r="B127" s="99">
        <v>11</v>
      </c>
      <c r="C127" s="100">
        <v>54</v>
      </c>
      <c r="D127" s="101" t="s">
        <v>61</v>
      </c>
      <c r="E127" s="101" t="s">
        <v>33</v>
      </c>
      <c r="F127" s="101">
        <v>9</v>
      </c>
      <c r="G127" s="101"/>
      <c r="H127" s="101">
        <v>50</v>
      </c>
      <c r="I127" s="100">
        <v>11</v>
      </c>
      <c r="J127" s="99">
        <v>3</v>
      </c>
      <c r="K127" s="98">
        <v>-2</v>
      </c>
      <c r="L127" s="40"/>
      <c r="M127" s="98">
        <v>3</v>
      </c>
      <c r="N127" s="99">
        <v>7</v>
      </c>
      <c r="O127" s="100">
        <v>54</v>
      </c>
      <c r="P127" s="101" t="s">
        <v>63</v>
      </c>
      <c r="Q127" s="101" t="s">
        <v>35</v>
      </c>
      <c r="R127" s="101">
        <v>9</v>
      </c>
      <c r="S127" s="101"/>
      <c r="T127" s="101">
        <v>140</v>
      </c>
      <c r="U127" s="100">
        <v>11</v>
      </c>
      <c r="V127" s="99">
        <v>7</v>
      </c>
      <c r="W127" s="98">
        <v>-3</v>
      </c>
    </row>
    <row r="128" spans="1:23" ht="16.5" customHeight="1">
      <c r="A128" s="98">
        <v>-2</v>
      </c>
      <c r="B128" s="99">
        <v>4</v>
      </c>
      <c r="C128" s="100">
        <v>12</v>
      </c>
      <c r="D128" s="101" t="s">
        <v>79</v>
      </c>
      <c r="E128" s="101" t="s">
        <v>36</v>
      </c>
      <c r="F128" s="101">
        <v>10</v>
      </c>
      <c r="G128" s="101"/>
      <c r="H128" s="101">
        <v>170</v>
      </c>
      <c r="I128" s="100">
        <v>52</v>
      </c>
      <c r="J128" s="99">
        <v>10</v>
      </c>
      <c r="K128" s="98">
        <v>2</v>
      </c>
      <c r="L128" s="40"/>
      <c r="M128" s="98">
        <v>-9</v>
      </c>
      <c r="N128" s="99">
        <v>1</v>
      </c>
      <c r="O128" s="100">
        <v>12</v>
      </c>
      <c r="P128" s="101" t="s">
        <v>48</v>
      </c>
      <c r="Q128" s="101" t="s">
        <v>35</v>
      </c>
      <c r="R128" s="101">
        <v>10</v>
      </c>
      <c r="S128" s="101"/>
      <c r="T128" s="101">
        <v>630</v>
      </c>
      <c r="U128" s="100">
        <v>52</v>
      </c>
      <c r="V128" s="99">
        <v>13</v>
      </c>
      <c r="W128" s="98">
        <v>9</v>
      </c>
    </row>
    <row r="129" spans="1:23" ht="16.5" customHeight="1">
      <c r="A129" s="98">
        <v>0</v>
      </c>
      <c r="B129" s="99">
        <v>7</v>
      </c>
      <c r="C129" s="100">
        <v>42</v>
      </c>
      <c r="D129" s="101" t="s">
        <v>62</v>
      </c>
      <c r="E129" s="101" t="s">
        <v>30</v>
      </c>
      <c r="F129" s="101">
        <v>9</v>
      </c>
      <c r="G129" s="101"/>
      <c r="H129" s="101">
        <v>100</v>
      </c>
      <c r="I129" s="100">
        <v>21</v>
      </c>
      <c r="J129" s="102">
        <v>7</v>
      </c>
      <c r="K129" s="103">
        <v>0</v>
      </c>
      <c r="L129" s="104"/>
      <c r="M129" s="103">
        <v>-9</v>
      </c>
      <c r="N129" s="102">
        <v>1</v>
      </c>
      <c r="O129" s="100">
        <v>42</v>
      </c>
      <c r="P129" s="101" t="s">
        <v>48</v>
      </c>
      <c r="Q129" s="101" t="s">
        <v>35</v>
      </c>
      <c r="R129" s="101">
        <v>10</v>
      </c>
      <c r="S129" s="101"/>
      <c r="T129" s="101">
        <v>630</v>
      </c>
      <c r="U129" s="100">
        <v>21</v>
      </c>
      <c r="V129" s="99">
        <v>13</v>
      </c>
      <c r="W129" s="98">
        <v>9</v>
      </c>
    </row>
    <row r="130" spans="1:23" ht="16.5" customHeight="1">
      <c r="A130" s="98">
        <v>-11</v>
      </c>
      <c r="B130" s="99">
        <v>1</v>
      </c>
      <c r="C130" s="100">
        <v>22</v>
      </c>
      <c r="D130" s="101" t="s">
        <v>89</v>
      </c>
      <c r="E130" s="101" t="s">
        <v>36</v>
      </c>
      <c r="F130" s="101">
        <v>11</v>
      </c>
      <c r="G130" s="101"/>
      <c r="H130" s="101">
        <v>650</v>
      </c>
      <c r="I130" s="100">
        <v>41</v>
      </c>
      <c r="J130" s="99">
        <v>13</v>
      </c>
      <c r="K130" s="98">
        <v>11</v>
      </c>
      <c r="L130" s="40"/>
      <c r="M130" s="98">
        <v>-8</v>
      </c>
      <c r="N130" s="99">
        <v>4</v>
      </c>
      <c r="O130" s="100">
        <v>22</v>
      </c>
      <c r="P130" s="101" t="s">
        <v>48</v>
      </c>
      <c r="Q130" s="101" t="s">
        <v>35</v>
      </c>
      <c r="R130" s="101">
        <v>9</v>
      </c>
      <c r="S130" s="101"/>
      <c r="T130" s="101">
        <v>600</v>
      </c>
      <c r="U130" s="100">
        <v>41</v>
      </c>
      <c r="V130" s="99">
        <v>10</v>
      </c>
      <c r="W130" s="98">
        <v>8</v>
      </c>
    </row>
    <row r="131" spans="1:23" ht="16.5" customHeight="1">
      <c r="A131" s="98">
        <v>6</v>
      </c>
      <c r="B131" s="99">
        <v>14</v>
      </c>
      <c r="C131" s="100">
        <v>32</v>
      </c>
      <c r="D131" s="101" t="s">
        <v>70</v>
      </c>
      <c r="E131" s="101" t="s">
        <v>30</v>
      </c>
      <c r="F131" s="101">
        <v>9</v>
      </c>
      <c r="G131" s="101">
        <v>140</v>
      </c>
      <c r="H131" s="101"/>
      <c r="I131" s="100">
        <v>82</v>
      </c>
      <c r="J131" s="99">
        <v>0</v>
      </c>
      <c r="K131" s="98">
        <v>-6</v>
      </c>
      <c r="L131" s="40"/>
      <c r="M131" s="98">
        <v>8</v>
      </c>
      <c r="N131" s="99">
        <v>12</v>
      </c>
      <c r="O131" s="100">
        <v>32</v>
      </c>
      <c r="P131" s="101" t="s">
        <v>48</v>
      </c>
      <c r="Q131" s="101" t="s">
        <v>36</v>
      </c>
      <c r="R131" s="101">
        <v>8</v>
      </c>
      <c r="S131" s="101">
        <v>100</v>
      </c>
      <c r="T131" s="101"/>
      <c r="U131" s="100">
        <v>82</v>
      </c>
      <c r="V131" s="99">
        <v>2</v>
      </c>
      <c r="W131" s="98">
        <v>-8</v>
      </c>
    </row>
    <row r="132" spans="1:23" ht="16.5" customHeight="1">
      <c r="A132" s="98">
        <v>0</v>
      </c>
      <c r="B132" s="99">
        <v>7</v>
      </c>
      <c r="C132" s="100">
        <v>81</v>
      </c>
      <c r="D132" s="101" t="s">
        <v>62</v>
      </c>
      <c r="E132" s="101" t="s">
        <v>33</v>
      </c>
      <c r="F132" s="101">
        <v>9</v>
      </c>
      <c r="G132" s="101"/>
      <c r="H132" s="101">
        <v>100</v>
      </c>
      <c r="I132" s="100">
        <v>31</v>
      </c>
      <c r="J132" s="99">
        <v>7</v>
      </c>
      <c r="K132" s="98">
        <v>0</v>
      </c>
      <c r="L132" s="40"/>
      <c r="M132" s="98">
        <v>4</v>
      </c>
      <c r="N132" s="99">
        <v>10</v>
      </c>
      <c r="O132" s="100">
        <v>81</v>
      </c>
      <c r="P132" s="101" t="s">
        <v>421</v>
      </c>
      <c r="Q132" s="101" t="s">
        <v>35</v>
      </c>
      <c r="R132" s="101">
        <v>7</v>
      </c>
      <c r="S132" s="101"/>
      <c r="T132" s="101">
        <v>90</v>
      </c>
      <c r="U132" s="100">
        <v>31</v>
      </c>
      <c r="V132" s="99">
        <v>4</v>
      </c>
      <c r="W132" s="98">
        <v>-4</v>
      </c>
    </row>
    <row r="133" spans="1:23" ht="16.5" customHeight="1">
      <c r="A133" s="98">
        <v>2</v>
      </c>
      <c r="B133" s="99">
        <v>11</v>
      </c>
      <c r="C133" s="100">
        <v>62</v>
      </c>
      <c r="D133" s="101" t="s">
        <v>61</v>
      </c>
      <c r="E133" s="101" t="s">
        <v>33</v>
      </c>
      <c r="F133" s="101">
        <v>9</v>
      </c>
      <c r="G133" s="101"/>
      <c r="H133" s="101">
        <v>50</v>
      </c>
      <c r="I133" s="100">
        <v>72</v>
      </c>
      <c r="J133" s="102">
        <v>3</v>
      </c>
      <c r="K133" s="103">
        <v>-2</v>
      </c>
      <c r="L133" s="104"/>
      <c r="M133" s="103">
        <v>3</v>
      </c>
      <c r="N133" s="102">
        <v>7</v>
      </c>
      <c r="O133" s="100">
        <v>62</v>
      </c>
      <c r="P133" s="101" t="s">
        <v>420</v>
      </c>
      <c r="Q133" s="101" t="s">
        <v>35</v>
      </c>
      <c r="R133" s="101">
        <v>9</v>
      </c>
      <c r="S133" s="101"/>
      <c r="T133" s="101">
        <v>140</v>
      </c>
      <c r="U133" s="100">
        <v>72</v>
      </c>
      <c r="V133" s="99">
        <v>7</v>
      </c>
      <c r="W133" s="98">
        <v>-3</v>
      </c>
    </row>
    <row r="134" spans="1:23" ht="16.5" customHeight="1">
      <c r="A134" s="98">
        <v>-11</v>
      </c>
      <c r="B134" s="99">
        <v>1</v>
      </c>
      <c r="C134" s="100">
        <v>71</v>
      </c>
      <c r="D134" s="101" t="s">
        <v>81</v>
      </c>
      <c r="E134" s="101" t="s">
        <v>36</v>
      </c>
      <c r="F134" s="101">
        <v>11</v>
      </c>
      <c r="G134" s="101"/>
      <c r="H134" s="101">
        <v>650</v>
      </c>
      <c r="I134" s="100">
        <v>61</v>
      </c>
      <c r="J134" s="99">
        <v>13</v>
      </c>
      <c r="K134" s="98">
        <v>11</v>
      </c>
      <c r="L134" s="40"/>
      <c r="M134" s="98">
        <v>10</v>
      </c>
      <c r="N134" s="99">
        <v>14</v>
      </c>
      <c r="O134" s="100">
        <v>71</v>
      </c>
      <c r="P134" s="101" t="s">
        <v>421</v>
      </c>
      <c r="Q134" s="101" t="s">
        <v>35</v>
      </c>
      <c r="R134" s="101">
        <v>5</v>
      </c>
      <c r="S134" s="101">
        <v>200</v>
      </c>
      <c r="T134" s="101"/>
      <c r="U134" s="100">
        <v>61</v>
      </c>
      <c r="V134" s="99">
        <v>0</v>
      </c>
      <c r="W134" s="98">
        <v>-10</v>
      </c>
    </row>
    <row r="135" spans="1:23" s="65" customFormat="1" ht="30" customHeight="1">
      <c r="A135" s="41"/>
      <c r="B135" s="41"/>
      <c r="C135" s="105"/>
      <c r="D135" s="41"/>
      <c r="E135" s="41"/>
      <c r="F135" s="41"/>
      <c r="G135" s="41"/>
      <c r="H135" s="41"/>
      <c r="I135" s="105"/>
      <c r="J135" s="41"/>
      <c r="K135" s="41"/>
      <c r="L135" s="89"/>
      <c r="M135" s="41"/>
      <c r="N135" s="41"/>
      <c r="O135" s="105"/>
      <c r="P135" s="41"/>
      <c r="Q135" s="41"/>
      <c r="R135" s="41"/>
      <c r="S135" s="41"/>
      <c r="T135" s="41"/>
      <c r="U135" s="105"/>
      <c r="V135" s="41"/>
      <c r="W135" s="41"/>
    </row>
    <row r="136" spans="1:23" s="65" customFormat="1" ht="15">
      <c r="A136" s="32"/>
      <c r="B136" s="33" t="s">
        <v>10</v>
      </c>
      <c r="C136" s="34"/>
      <c r="D136" s="33"/>
      <c r="E136" s="35">
        <v>21</v>
      </c>
      <c r="F136" s="36"/>
      <c r="G136" s="37" t="s">
        <v>12</v>
      </c>
      <c r="H136" s="37"/>
      <c r="I136" s="38" t="s">
        <v>13</v>
      </c>
      <c r="J136" s="38"/>
      <c r="K136" s="39"/>
      <c r="L136" s="40">
        <v>150</v>
      </c>
      <c r="M136" s="32"/>
      <c r="N136" s="33" t="s">
        <v>10</v>
      </c>
      <c r="O136" s="34"/>
      <c r="P136" s="33"/>
      <c r="Q136" s="35">
        <v>22</v>
      </c>
      <c r="R136" s="36"/>
      <c r="S136" s="37" t="s">
        <v>12</v>
      </c>
      <c r="T136" s="37"/>
      <c r="U136" s="38" t="s">
        <v>15</v>
      </c>
      <c r="V136" s="38"/>
      <c r="W136" s="39"/>
    </row>
    <row r="137" spans="1:23" s="65" customFormat="1" ht="12.75">
      <c r="A137" s="42"/>
      <c r="B137" s="42"/>
      <c r="C137" s="43"/>
      <c r="D137" s="44"/>
      <c r="E137" s="44"/>
      <c r="F137" s="44"/>
      <c r="G137" s="45" t="s">
        <v>16</v>
      </c>
      <c r="H137" s="45"/>
      <c r="I137" s="38" t="s">
        <v>18</v>
      </c>
      <c r="J137" s="38"/>
      <c r="K137" s="39"/>
      <c r="L137" s="40">
        <v>150</v>
      </c>
      <c r="M137" s="42"/>
      <c r="N137" s="42"/>
      <c r="O137" s="43"/>
      <c r="P137" s="44"/>
      <c r="Q137" s="44"/>
      <c r="R137" s="44"/>
      <c r="S137" s="45" t="s">
        <v>16</v>
      </c>
      <c r="T137" s="45"/>
      <c r="U137" s="38" t="s">
        <v>54</v>
      </c>
      <c r="V137" s="38"/>
      <c r="W137" s="39"/>
    </row>
    <row r="138" spans="1:23" ht="4.5" customHeight="1">
      <c r="A138" s="46"/>
      <c r="B138" s="47"/>
      <c r="C138" s="48"/>
      <c r="D138" s="49"/>
      <c r="E138" s="50"/>
      <c r="F138" s="51"/>
      <c r="G138" s="52"/>
      <c r="H138" s="52"/>
      <c r="I138" s="48"/>
      <c r="J138" s="47"/>
      <c r="K138" s="53"/>
      <c r="L138" s="40"/>
      <c r="M138" s="46"/>
      <c r="N138" s="47"/>
      <c r="O138" s="48"/>
      <c r="P138" s="49"/>
      <c r="Q138" s="50"/>
      <c r="R138" s="51"/>
      <c r="S138" s="52"/>
      <c r="T138" s="52"/>
      <c r="U138" s="48"/>
      <c r="V138" s="47"/>
      <c r="W138" s="53"/>
    </row>
    <row r="139" spans="1:23" s="65" customFormat="1" ht="12.75" customHeight="1">
      <c r="A139" s="54" t="s">
        <v>793</v>
      </c>
      <c r="B139" s="55"/>
      <c r="C139" s="56"/>
      <c r="D139" s="57"/>
      <c r="E139" s="58" t="s">
        <v>19</v>
      </c>
      <c r="F139" s="59" t="s">
        <v>913</v>
      </c>
      <c r="G139" s="60"/>
      <c r="H139" s="61"/>
      <c r="I139" s="135">
        <v>0</v>
      </c>
      <c r="J139" s="135"/>
      <c r="K139" s="136"/>
      <c r="L139" s="62"/>
      <c r="M139" s="63" t="s">
        <v>793</v>
      </c>
      <c r="N139" s="55"/>
      <c r="O139" s="56"/>
      <c r="P139" s="57"/>
      <c r="Q139" s="58" t="s">
        <v>19</v>
      </c>
      <c r="R139" s="64" t="s">
        <v>296</v>
      </c>
      <c r="S139" s="60"/>
      <c r="T139" s="61"/>
      <c r="U139" s="135">
        <v>0</v>
      </c>
      <c r="V139" s="135"/>
      <c r="W139" s="136"/>
    </row>
    <row r="140" spans="1:23" s="65" customFormat="1" ht="12.75" customHeight="1">
      <c r="A140" s="66"/>
      <c r="B140" s="55"/>
      <c r="C140" s="56"/>
      <c r="D140" s="57"/>
      <c r="E140" s="67" t="s">
        <v>21</v>
      </c>
      <c r="F140" s="59" t="s">
        <v>204</v>
      </c>
      <c r="G140" s="68"/>
      <c r="H140" s="69"/>
      <c r="I140" s="73"/>
      <c r="J140" s="130">
        <v>19.1</v>
      </c>
      <c r="K140" s="131"/>
      <c r="L140" s="62"/>
      <c r="M140" s="66"/>
      <c r="N140" s="55"/>
      <c r="O140" s="56"/>
      <c r="P140" s="57"/>
      <c r="Q140" s="67" t="s">
        <v>21</v>
      </c>
      <c r="R140" s="64" t="s">
        <v>914</v>
      </c>
      <c r="S140" s="68"/>
      <c r="T140" s="69"/>
      <c r="U140" s="73"/>
      <c r="V140" s="130">
        <v>7.1</v>
      </c>
      <c r="W140" s="131"/>
    </row>
    <row r="141" spans="1:23" s="65" customFormat="1" ht="12.75" customHeight="1">
      <c r="A141" s="66"/>
      <c r="B141" s="55"/>
      <c r="C141" s="56"/>
      <c r="D141" s="57"/>
      <c r="E141" s="67" t="s">
        <v>23</v>
      </c>
      <c r="F141" s="59" t="s">
        <v>915</v>
      </c>
      <c r="G141" s="60"/>
      <c r="H141" s="69"/>
      <c r="I141" s="132">
        <v>1.1</v>
      </c>
      <c r="J141" s="130" t="s">
        <v>140</v>
      </c>
      <c r="K141" s="133">
        <v>13.1</v>
      </c>
      <c r="L141" s="62"/>
      <c r="M141" s="66"/>
      <c r="N141" s="55"/>
      <c r="O141" s="56"/>
      <c r="P141" s="57"/>
      <c r="Q141" s="67" t="s">
        <v>23</v>
      </c>
      <c r="R141" s="64" t="s">
        <v>916</v>
      </c>
      <c r="S141" s="60"/>
      <c r="T141" s="69"/>
      <c r="U141" s="132">
        <v>3.1</v>
      </c>
      <c r="V141" s="130" t="s">
        <v>140</v>
      </c>
      <c r="W141" s="133">
        <v>11.1</v>
      </c>
    </row>
    <row r="142" spans="1:23" s="65" customFormat="1" ht="12.75" customHeight="1">
      <c r="A142" s="66"/>
      <c r="B142" s="55"/>
      <c r="C142" s="56"/>
      <c r="D142" s="57"/>
      <c r="E142" s="58" t="s">
        <v>24</v>
      </c>
      <c r="F142" s="59" t="s">
        <v>917</v>
      </c>
      <c r="G142" s="60"/>
      <c r="H142" s="69"/>
      <c r="I142" s="73"/>
      <c r="J142" s="130">
        <v>7.1</v>
      </c>
      <c r="K142" s="131"/>
      <c r="L142" s="62"/>
      <c r="M142" s="66"/>
      <c r="N142" s="55"/>
      <c r="O142" s="56"/>
      <c r="P142" s="57"/>
      <c r="Q142" s="58" t="s">
        <v>24</v>
      </c>
      <c r="R142" s="64" t="s">
        <v>258</v>
      </c>
      <c r="S142" s="60"/>
      <c r="T142" s="69"/>
      <c r="U142" s="73"/>
      <c r="V142" s="130">
        <v>19.1</v>
      </c>
      <c r="W142" s="131"/>
    </row>
    <row r="143" spans="1:23" s="65" customFormat="1" ht="12.75" customHeight="1">
      <c r="A143" s="71" t="s">
        <v>19</v>
      </c>
      <c r="B143" s="59" t="s">
        <v>918</v>
      </c>
      <c r="C143" s="56"/>
      <c r="D143" s="57"/>
      <c r="E143" s="72"/>
      <c r="F143" s="60"/>
      <c r="G143" s="58" t="s">
        <v>19</v>
      </c>
      <c r="H143" s="59" t="s">
        <v>919</v>
      </c>
      <c r="I143" s="60"/>
      <c r="J143" s="73"/>
      <c r="K143" s="70"/>
      <c r="L143" s="62"/>
      <c r="M143" s="71" t="s">
        <v>19</v>
      </c>
      <c r="N143" s="64" t="s">
        <v>920</v>
      </c>
      <c r="O143" s="56"/>
      <c r="P143" s="57"/>
      <c r="Q143" s="72"/>
      <c r="R143" s="106"/>
      <c r="S143" s="58" t="s">
        <v>19</v>
      </c>
      <c r="T143" s="59" t="s">
        <v>328</v>
      </c>
      <c r="U143" s="60"/>
      <c r="V143" s="73"/>
      <c r="W143" s="70"/>
    </row>
    <row r="144" spans="1:23" s="65" customFormat="1" ht="12.75" customHeight="1">
      <c r="A144" s="74" t="s">
        <v>21</v>
      </c>
      <c r="B144" s="59" t="s">
        <v>921</v>
      </c>
      <c r="C144" s="75"/>
      <c r="D144" s="57"/>
      <c r="E144" s="72"/>
      <c r="F144" s="69"/>
      <c r="G144" s="67" t="s">
        <v>21</v>
      </c>
      <c r="H144" s="59" t="s">
        <v>922</v>
      </c>
      <c r="I144" s="60"/>
      <c r="J144" s="73"/>
      <c r="K144" s="70"/>
      <c r="L144" s="62"/>
      <c r="M144" s="74" t="s">
        <v>21</v>
      </c>
      <c r="N144" s="64" t="s">
        <v>68</v>
      </c>
      <c r="O144" s="75"/>
      <c r="P144" s="57"/>
      <c r="Q144" s="72"/>
      <c r="R144" s="107"/>
      <c r="S144" s="67" t="s">
        <v>21</v>
      </c>
      <c r="T144" s="59" t="s">
        <v>198</v>
      </c>
      <c r="U144" s="60"/>
      <c r="V144" s="73"/>
      <c r="W144" s="70"/>
    </row>
    <row r="145" spans="1:23" s="65" customFormat="1" ht="12.75" customHeight="1">
      <c r="A145" s="74" t="s">
        <v>23</v>
      </c>
      <c r="B145" s="59" t="s">
        <v>923</v>
      </c>
      <c r="C145" s="56"/>
      <c r="D145" s="57"/>
      <c r="E145" s="72"/>
      <c r="F145" s="69"/>
      <c r="G145" s="67" t="s">
        <v>23</v>
      </c>
      <c r="H145" s="59" t="s">
        <v>17</v>
      </c>
      <c r="I145" s="60"/>
      <c r="J145" s="60"/>
      <c r="K145" s="70"/>
      <c r="L145" s="62"/>
      <c r="M145" s="74" t="s">
        <v>23</v>
      </c>
      <c r="N145" s="64" t="s">
        <v>429</v>
      </c>
      <c r="O145" s="56"/>
      <c r="P145" s="57"/>
      <c r="Q145" s="72"/>
      <c r="R145" s="107"/>
      <c r="S145" s="67" t="s">
        <v>23</v>
      </c>
      <c r="T145" s="59" t="s">
        <v>25</v>
      </c>
      <c r="U145" s="60"/>
      <c r="V145" s="60"/>
      <c r="W145" s="70"/>
    </row>
    <row r="146" spans="1:23" s="65" customFormat="1" ht="12.75" customHeight="1">
      <c r="A146" s="71" t="s">
        <v>24</v>
      </c>
      <c r="B146" s="59" t="s">
        <v>436</v>
      </c>
      <c r="C146" s="75"/>
      <c r="D146" s="57"/>
      <c r="E146" s="72"/>
      <c r="F146" s="60"/>
      <c r="G146" s="58" t="s">
        <v>24</v>
      </c>
      <c r="H146" s="59" t="s">
        <v>924</v>
      </c>
      <c r="I146" s="59" t="s">
        <v>27</v>
      </c>
      <c r="J146" s="73"/>
      <c r="K146" s="70"/>
      <c r="L146" s="62"/>
      <c r="M146" s="71" t="s">
        <v>24</v>
      </c>
      <c r="N146" s="64" t="s">
        <v>198</v>
      </c>
      <c r="O146" s="75"/>
      <c r="P146" s="57"/>
      <c r="Q146" s="72"/>
      <c r="R146" s="106"/>
      <c r="S146" s="58" t="s">
        <v>24</v>
      </c>
      <c r="T146" s="59" t="s">
        <v>925</v>
      </c>
      <c r="U146" s="59" t="s">
        <v>27</v>
      </c>
      <c r="V146" s="73"/>
      <c r="W146" s="70"/>
    </row>
    <row r="147" spans="1:23" s="65" customFormat="1" ht="12.75" customHeight="1">
      <c r="A147" s="76"/>
      <c r="B147" s="75"/>
      <c r="C147" s="75"/>
      <c r="D147" s="57"/>
      <c r="E147" s="58" t="s">
        <v>19</v>
      </c>
      <c r="F147" s="59" t="s">
        <v>779</v>
      </c>
      <c r="G147" s="60"/>
      <c r="H147" s="77" t="s">
        <v>30</v>
      </c>
      <c r="I147" s="59" t="s">
        <v>926</v>
      </c>
      <c r="J147" s="73"/>
      <c r="K147" s="70"/>
      <c r="L147" s="62"/>
      <c r="M147" s="76"/>
      <c r="N147" s="108"/>
      <c r="O147" s="75"/>
      <c r="P147" s="57"/>
      <c r="Q147" s="58" t="s">
        <v>19</v>
      </c>
      <c r="R147" s="64" t="s">
        <v>927</v>
      </c>
      <c r="S147" s="60"/>
      <c r="T147" s="77" t="s">
        <v>30</v>
      </c>
      <c r="U147" s="59" t="s">
        <v>928</v>
      </c>
      <c r="V147" s="73"/>
      <c r="W147" s="70"/>
    </row>
    <row r="148" spans="1:23" s="65" customFormat="1" ht="12.75" customHeight="1">
      <c r="A148" s="66"/>
      <c r="B148" s="59" t="s">
        <v>32</v>
      </c>
      <c r="C148" s="56"/>
      <c r="D148" s="57"/>
      <c r="E148" s="67" t="s">
        <v>21</v>
      </c>
      <c r="F148" s="59" t="s">
        <v>335</v>
      </c>
      <c r="G148" s="60"/>
      <c r="H148" s="77" t="s">
        <v>33</v>
      </c>
      <c r="I148" s="59" t="s">
        <v>929</v>
      </c>
      <c r="J148" s="55"/>
      <c r="K148" s="70"/>
      <c r="L148" s="62"/>
      <c r="M148" s="66"/>
      <c r="N148" s="64" t="s">
        <v>32</v>
      </c>
      <c r="O148" s="56"/>
      <c r="P148" s="57"/>
      <c r="Q148" s="67" t="s">
        <v>21</v>
      </c>
      <c r="R148" s="64" t="s">
        <v>930</v>
      </c>
      <c r="S148" s="60"/>
      <c r="T148" s="77" t="s">
        <v>33</v>
      </c>
      <c r="U148" s="59" t="s">
        <v>928</v>
      </c>
      <c r="V148" s="55"/>
      <c r="W148" s="70"/>
    </row>
    <row r="149" spans="1:23" s="65" customFormat="1" ht="12.75" customHeight="1">
      <c r="A149" s="66"/>
      <c r="B149" s="59" t="s">
        <v>931</v>
      </c>
      <c r="C149" s="56"/>
      <c r="D149" s="57"/>
      <c r="E149" s="67" t="s">
        <v>23</v>
      </c>
      <c r="F149" s="59" t="s">
        <v>932</v>
      </c>
      <c r="G149" s="73"/>
      <c r="H149" s="77" t="s">
        <v>35</v>
      </c>
      <c r="I149" s="59" t="s">
        <v>933</v>
      </c>
      <c r="J149" s="55"/>
      <c r="K149" s="70"/>
      <c r="L149" s="62"/>
      <c r="M149" s="66"/>
      <c r="N149" s="64" t="s">
        <v>934</v>
      </c>
      <c r="O149" s="56"/>
      <c r="P149" s="57"/>
      <c r="Q149" s="67" t="s">
        <v>23</v>
      </c>
      <c r="R149" s="64" t="s">
        <v>935</v>
      </c>
      <c r="S149" s="73"/>
      <c r="T149" s="77" t="s">
        <v>35</v>
      </c>
      <c r="U149" s="59" t="s">
        <v>936</v>
      </c>
      <c r="V149" s="55"/>
      <c r="W149" s="70"/>
    </row>
    <row r="150" spans="1:23" s="65" customFormat="1" ht="12.75" customHeight="1">
      <c r="A150" s="78"/>
      <c r="B150" s="72"/>
      <c r="C150" s="72"/>
      <c r="D150" s="57"/>
      <c r="E150" s="58" t="s">
        <v>24</v>
      </c>
      <c r="F150" s="59" t="s">
        <v>699</v>
      </c>
      <c r="G150" s="72"/>
      <c r="H150" s="77" t="s">
        <v>36</v>
      </c>
      <c r="I150" s="59" t="s">
        <v>937</v>
      </c>
      <c r="J150" s="72"/>
      <c r="K150" s="79"/>
      <c r="L150" s="80"/>
      <c r="M150" s="78"/>
      <c r="N150" s="72"/>
      <c r="O150" s="72"/>
      <c r="P150" s="57"/>
      <c r="Q150" s="58" t="s">
        <v>24</v>
      </c>
      <c r="R150" s="64" t="s">
        <v>938</v>
      </c>
      <c r="S150" s="72"/>
      <c r="T150" s="77" t="s">
        <v>36</v>
      </c>
      <c r="U150" s="59" t="s">
        <v>936</v>
      </c>
      <c r="V150" s="72"/>
      <c r="W150" s="79"/>
    </row>
    <row r="151" spans="1:23" ht="4.5" customHeight="1">
      <c r="A151" s="81"/>
      <c r="B151" s="82"/>
      <c r="C151" s="83"/>
      <c r="D151" s="84"/>
      <c r="E151" s="85"/>
      <c r="F151" s="86"/>
      <c r="G151" s="87"/>
      <c r="H151" s="87"/>
      <c r="I151" s="83"/>
      <c r="J151" s="82"/>
      <c r="K151" s="88"/>
      <c r="M151" s="81"/>
      <c r="N151" s="82"/>
      <c r="O151" s="83"/>
      <c r="P151" s="84"/>
      <c r="Q151" s="85"/>
      <c r="R151" s="86"/>
      <c r="S151" s="87"/>
      <c r="T151" s="87"/>
      <c r="U151" s="83"/>
      <c r="V151" s="82"/>
      <c r="W151" s="88"/>
    </row>
    <row r="152" spans="1:23" ht="12.75" customHeight="1">
      <c r="A152" s="90"/>
      <c r="B152" s="90" t="s">
        <v>37</v>
      </c>
      <c r="C152" s="91"/>
      <c r="D152" s="92" t="s">
        <v>38</v>
      </c>
      <c r="E152" s="92" t="s">
        <v>39</v>
      </c>
      <c r="F152" s="92" t="s">
        <v>40</v>
      </c>
      <c r="G152" s="93" t="s">
        <v>41</v>
      </c>
      <c r="H152" s="93"/>
      <c r="I152" s="91" t="s">
        <v>42</v>
      </c>
      <c r="J152" s="92" t="s">
        <v>37</v>
      </c>
      <c r="K152" s="90" t="s">
        <v>43</v>
      </c>
      <c r="L152" s="40">
        <v>150</v>
      </c>
      <c r="M152" s="90"/>
      <c r="N152" s="90" t="s">
        <v>37</v>
      </c>
      <c r="O152" s="91"/>
      <c r="P152" s="92" t="s">
        <v>38</v>
      </c>
      <c r="Q152" s="92" t="s">
        <v>39</v>
      </c>
      <c r="R152" s="92" t="s">
        <v>40</v>
      </c>
      <c r="S152" s="93" t="s">
        <v>41</v>
      </c>
      <c r="T152" s="93"/>
      <c r="U152" s="91" t="s">
        <v>42</v>
      </c>
      <c r="V152" s="92" t="s">
        <v>37</v>
      </c>
      <c r="W152" s="90" t="s">
        <v>43</v>
      </c>
    </row>
    <row r="153" spans="1:23" ht="12.75">
      <c r="A153" s="94" t="s">
        <v>43</v>
      </c>
      <c r="B153" s="94" t="s">
        <v>44</v>
      </c>
      <c r="C153" s="95" t="s">
        <v>45</v>
      </c>
      <c r="D153" s="96" t="s">
        <v>46</v>
      </c>
      <c r="E153" s="96" t="s">
        <v>47</v>
      </c>
      <c r="F153" s="96"/>
      <c r="G153" s="97" t="s">
        <v>45</v>
      </c>
      <c r="H153" s="97" t="s">
        <v>42</v>
      </c>
      <c r="I153" s="95"/>
      <c r="J153" s="94" t="s">
        <v>44</v>
      </c>
      <c r="K153" s="94"/>
      <c r="L153" s="40">
        <v>150</v>
      </c>
      <c r="M153" s="94" t="s">
        <v>43</v>
      </c>
      <c r="N153" s="94" t="s">
        <v>44</v>
      </c>
      <c r="O153" s="95" t="s">
        <v>45</v>
      </c>
      <c r="P153" s="96" t="s">
        <v>46</v>
      </c>
      <c r="Q153" s="96" t="s">
        <v>47</v>
      </c>
      <c r="R153" s="96"/>
      <c r="S153" s="97" t="s">
        <v>45</v>
      </c>
      <c r="T153" s="97" t="s">
        <v>42</v>
      </c>
      <c r="U153" s="95"/>
      <c r="V153" s="94" t="s">
        <v>44</v>
      </c>
      <c r="W153" s="94"/>
    </row>
    <row r="154" spans="1:23" ht="16.5" customHeight="1">
      <c r="A154" s="98">
        <v>-5</v>
      </c>
      <c r="B154" s="99">
        <v>2</v>
      </c>
      <c r="C154" s="100">
        <v>54</v>
      </c>
      <c r="D154" s="101" t="s">
        <v>48</v>
      </c>
      <c r="E154" s="101" t="s">
        <v>33</v>
      </c>
      <c r="F154" s="101">
        <v>7</v>
      </c>
      <c r="G154" s="101"/>
      <c r="H154" s="101">
        <v>200</v>
      </c>
      <c r="I154" s="100">
        <v>11</v>
      </c>
      <c r="J154" s="99">
        <v>12</v>
      </c>
      <c r="K154" s="98">
        <v>5</v>
      </c>
      <c r="L154" s="40"/>
      <c r="M154" s="98">
        <v>0</v>
      </c>
      <c r="N154" s="99">
        <v>3</v>
      </c>
      <c r="O154" s="100">
        <v>54</v>
      </c>
      <c r="P154" s="101" t="s">
        <v>89</v>
      </c>
      <c r="Q154" s="101" t="s">
        <v>30</v>
      </c>
      <c r="R154" s="101">
        <v>10</v>
      </c>
      <c r="S154" s="101">
        <v>420</v>
      </c>
      <c r="T154" s="101"/>
      <c r="U154" s="100">
        <v>11</v>
      </c>
      <c r="V154" s="99">
        <v>11</v>
      </c>
      <c r="W154" s="98">
        <v>0</v>
      </c>
    </row>
    <row r="155" spans="1:23" ht="16.5" customHeight="1">
      <c r="A155" s="98">
        <v>3</v>
      </c>
      <c r="B155" s="99">
        <v>8</v>
      </c>
      <c r="C155" s="100">
        <v>12</v>
      </c>
      <c r="D155" s="101" t="s">
        <v>290</v>
      </c>
      <c r="E155" s="101" t="s">
        <v>30</v>
      </c>
      <c r="F155" s="101">
        <v>9</v>
      </c>
      <c r="G155" s="101">
        <v>110</v>
      </c>
      <c r="H155" s="101"/>
      <c r="I155" s="100">
        <v>52</v>
      </c>
      <c r="J155" s="99">
        <v>6</v>
      </c>
      <c r="K155" s="98">
        <v>-3</v>
      </c>
      <c r="L155" s="40"/>
      <c r="M155" s="98">
        <v>-8</v>
      </c>
      <c r="N155" s="99">
        <v>0</v>
      </c>
      <c r="O155" s="100">
        <v>12</v>
      </c>
      <c r="P155" s="101" t="s">
        <v>70</v>
      </c>
      <c r="Q155" s="101" t="s">
        <v>35</v>
      </c>
      <c r="R155" s="101">
        <v>8</v>
      </c>
      <c r="S155" s="101">
        <v>100</v>
      </c>
      <c r="T155" s="101"/>
      <c r="U155" s="100">
        <v>52</v>
      </c>
      <c r="V155" s="99">
        <v>14</v>
      </c>
      <c r="W155" s="98">
        <v>8</v>
      </c>
    </row>
    <row r="156" spans="1:23" ht="16.5" customHeight="1">
      <c r="A156" s="98">
        <v>-5</v>
      </c>
      <c r="B156" s="99">
        <v>2</v>
      </c>
      <c r="C156" s="100">
        <v>42</v>
      </c>
      <c r="D156" s="101" t="s">
        <v>48</v>
      </c>
      <c r="E156" s="101" t="s">
        <v>33</v>
      </c>
      <c r="F156" s="101">
        <v>7</v>
      </c>
      <c r="G156" s="101"/>
      <c r="H156" s="101">
        <v>200</v>
      </c>
      <c r="I156" s="100">
        <v>21</v>
      </c>
      <c r="J156" s="102">
        <v>12</v>
      </c>
      <c r="K156" s="103">
        <v>5</v>
      </c>
      <c r="L156" s="104"/>
      <c r="M156" s="103">
        <v>0</v>
      </c>
      <c r="N156" s="102">
        <v>7</v>
      </c>
      <c r="O156" s="100">
        <v>42</v>
      </c>
      <c r="P156" s="101" t="s">
        <v>48</v>
      </c>
      <c r="Q156" s="101" t="s">
        <v>33</v>
      </c>
      <c r="R156" s="101">
        <v>10</v>
      </c>
      <c r="S156" s="101">
        <v>430</v>
      </c>
      <c r="T156" s="101"/>
      <c r="U156" s="100">
        <v>21</v>
      </c>
      <c r="V156" s="99">
        <v>7</v>
      </c>
      <c r="W156" s="98">
        <v>0</v>
      </c>
    </row>
    <row r="157" spans="1:23" ht="16.5" customHeight="1">
      <c r="A157" s="98">
        <v>7</v>
      </c>
      <c r="B157" s="99">
        <v>12</v>
      </c>
      <c r="C157" s="100">
        <v>22</v>
      </c>
      <c r="D157" s="101" t="s">
        <v>321</v>
      </c>
      <c r="E157" s="101" t="s">
        <v>35</v>
      </c>
      <c r="F157" s="101">
        <v>8</v>
      </c>
      <c r="G157" s="101">
        <v>300</v>
      </c>
      <c r="H157" s="101"/>
      <c r="I157" s="100">
        <v>41</v>
      </c>
      <c r="J157" s="99">
        <v>2</v>
      </c>
      <c r="K157" s="98">
        <v>-7</v>
      </c>
      <c r="L157" s="40"/>
      <c r="M157" s="98">
        <v>0</v>
      </c>
      <c r="N157" s="99">
        <v>3</v>
      </c>
      <c r="O157" s="100">
        <v>22</v>
      </c>
      <c r="P157" s="101" t="s">
        <v>89</v>
      </c>
      <c r="Q157" s="101" t="s">
        <v>30</v>
      </c>
      <c r="R157" s="101">
        <v>10</v>
      </c>
      <c r="S157" s="101">
        <v>420</v>
      </c>
      <c r="T157" s="101"/>
      <c r="U157" s="100">
        <v>41</v>
      </c>
      <c r="V157" s="99">
        <v>11</v>
      </c>
      <c r="W157" s="98">
        <v>0</v>
      </c>
    </row>
    <row r="158" spans="1:23" ht="16.5" customHeight="1">
      <c r="A158" s="98">
        <v>12</v>
      </c>
      <c r="B158" s="99">
        <v>14</v>
      </c>
      <c r="C158" s="100">
        <v>32</v>
      </c>
      <c r="D158" s="101" t="s">
        <v>48</v>
      </c>
      <c r="E158" s="101" t="s">
        <v>30</v>
      </c>
      <c r="F158" s="101">
        <v>10</v>
      </c>
      <c r="G158" s="101">
        <v>630</v>
      </c>
      <c r="H158" s="101"/>
      <c r="I158" s="100">
        <v>82</v>
      </c>
      <c r="J158" s="99">
        <v>0</v>
      </c>
      <c r="K158" s="98">
        <v>-12</v>
      </c>
      <c r="L158" s="40"/>
      <c r="M158" s="98">
        <v>1</v>
      </c>
      <c r="N158" s="99">
        <v>11</v>
      </c>
      <c r="O158" s="100">
        <v>32</v>
      </c>
      <c r="P158" s="101" t="s">
        <v>89</v>
      </c>
      <c r="Q158" s="101" t="s">
        <v>30</v>
      </c>
      <c r="R158" s="101">
        <v>11</v>
      </c>
      <c r="S158" s="101">
        <v>450</v>
      </c>
      <c r="T158" s="101"/>
      <c r="U158" s="100">
        <v>82</v>
      </c>
      <c r="V158" s="99">
        <v>3</v>
      </c>
      <c r="W158" s="98">
        <v>-1</v>
      </c>
    </row>
    <row r="159" spans="1:23" ht="16.5" customHeight="1">
      <c r="A159" s="98">
        <v>-3</v>
      </c>
      <c r="B159" s="99">
        <v>6</v>
      </c>
      <c r="C159" s="100">
        <v>81</v>
      </c>
      <c r="D159" s="101" t="s">
        <v>167</v>
      </c>
      <c r="E159" s="101" t="s">
        <v>30</v>
      </c>
      <c r="F159" s="101">
        <v>10</v>
      </c>
      <c r="G159" s="101"/>
      <c r="H159" s="101">
        <v>100</v>
      </c>
      <c r="I159" s="100">
        <v>31</v>
      </c>
      <c r="J159" s="99">
        <v>8</v>
      </c>
      <c r="K159" s="98">
        <v>3</v>
      </c>
      <c r="L159" s="40"/>
      <c r="M159" s="98">
        <v>2</v>
      </c>
      <c r="N159" s="99">
        <v>14</v>
      </c>
      <c r="O159" s="100">
        <v>81</v>
      </c>
      <c r="P159" s="101" t="s">
        <v>766</v>
      </c>
      <c r="Q159" s="101" t="s">
        <v>35</v>
      </c>
      <c r="R159" s="101">
        <v>7</v>
      </c>
      <c r="S159" s="101">
        <v>500</v>
      </c>
      <c r="T159" s="101"/>
      <c r="U159" s="100">
        <v>31</v>
      </c>
      <c r="V159" s="99">
        <v>0</v>
      </c>
      <c r="W159" s="98">
        <v>-2</v>
      </c>
    </row>
    <row r="160" spans="1:23" ht="16.5" customHeight="1">
      <c r="A160" s="98">
        <v>4</v>
      </c>
      <c r="B160" s="99">
        <v>10</v>
      </c>
      <c r="C160" s="100">
        <v>62</v>
      </c>
      <c r="D160" s="101" t="s">
        <v>80</v>
      </c>
      <c r="E160" s="101" t="s">
        <v>30</v>
      </c>
      <c r="F160" s="101">
        <v>11</v>
      </c>
      <c r="G160" s="101">
        <v>150</v>
      </c>
      <c r="H160" s="101"/>
      <c r="I160" s="100">
        <v>72</v>
      </c>
      <c r="J160" s="102">
        <v>4</v>
      </c>
      <c r="K160" s="103">
        <v>-4</v>
      </c>
      <c r="L160" s="104"/>
      <c r="M160" s="103">
        <v>1</v>
      </c>
      <c r="N160" s="102">
        <v>11</v>
      </c>
      <c r="O160" s="100">
        <v>62</v>
      </c>
      <c r="P160" s="101" t="s">
        <v>89</v>
      </c>
      <c r="Q160" s="101" t="s">
        <v>30</v>
      </c>
      <c r="R160" s="101">
        <v>11</v>
      </c>
      <c r="S160" s="101">
        <v>450</v>
      </c>
      <c r="T160" s="101"/>
      <c r="U160" s="100">
        <v>72</v>
      </c>
      <c r="V160" s="99">
        <v>3</v>
      </c>
      <c r="W160" s="98">
        <v>-1</v>
      </c>
    </row>
    <row r="161" spans="1:23" ht="16.5" customHeight="1">
      <c r="A161" s="98">
        <v>-5</v>
      </c>
      <c r="B161" s="99">
        <v>2</v>
      </c>
      <c r="C161" s="100">
        <v>71</v>
      </c>
      <c r="D161" s="101" t="s">
        <v>48</v>
      </c>
      <c r="E161" s="101" t="s">
        <v>33</v>
      </c>
      <c r="F161" s="101">
        <v>7</v>
      </c>
      <c r="G161" s="101"/>
      <c r="H161" s="101">
        <v>200</v>
      </c>
      <c r="I161" s="100">
        <v>61</v>
      </c>
      <c r="J161" s="99">
        <v>12</v>
      </c>
      <c r="K161" s="98">
        <v>5</v>
      </c>
      <c r="L161" s="40"/>
      <c r="M161" s="98">
        <v>0</v>
      </c>
      <c r="N161" s="99">
        <v>7</v>
      </c>
      <c r="O161" s="100">
        <v>71</v>
      </c>
      <c r="P161" s="101" t="s">
        <v>48</v>
      </c>
      <c r="Q161" s="101" t="s">
        <v>33</v>
      </c>
      <c r="R161" s="101">
        <v>10</v>
      </c>
      <c r="S161" s="101">
        <v>430</v>
      </c>
      <c r="T161" s="101"/>
      <c r="U161" s="100">
        <v>61</v>
      </c>
      <c r="V161" s="99">
        <v>7</v>
      </c>
      <c r="W161" s="98">
        <v>0</v>
      </c>
    </row>
    <row r="162" spans="1:23" s="65" customFormat="1" ht="33" customHeight="1">
      <c r="A162" s="41"/>
      <c r="B162" s="41"/>
      <c r="C162" s="105"/>
      <c r="D162" s="41"/>
      <c r="E162" s="41"/>
      <c r="F162" s="41"/>
      <c r="G162" s="41"/>
      <c r="H162" s="41"/>
      <c r="I162" s="105"/>
      <c r="J162" s="41"/>
      <c r="K162" s="41"/>
      <c r="L162" s="89"/>
      <c r="M162" s="41"/>
      <c r="N162" s="41"/>
      <c r="O162" s="105"/>
      <c r="P162" s="41"/>
      <c r="Q162" s="41"/>
      <c r="R162" s="41"/>
      <c r="S162" s="41"/>
      <c r="T162" s="41"/>
      <c r="U162" s="105"/>
      <c r="V162" s="41"/>
      <c r="W162" s="41"/>
    </row>
    <row r="163" spans="1:23" s="65" customFormat="1" ht="15">
      <c r="A163" s="32"/>
      <c r="B163" s="33" t="s">
        <v>10</v>
      </c>
      <c r="C163" s="34"/>
      <c r="D163" s="33"/>
      <c r="E163" s="35">
        <v>23</v>
      </c>
      <c r="F163" s="36"/>
      <c r="G163" s="37" t="s">
        <v>12</v>
      </c>
      <c r="H163" s="37"/>
      <c r="I163" s="35" t="s">
        <v>51</v>
      </c>
      <c r="J163" s="38"/>
      <c r="K163" s="39"/>
      <c r="L163" s="40">
        <v>150</v>
      </c>
      <c r="M163" s="32"/>
      <c r="N163" s="33" t="s">
        <v>10</v>
      </c>
      <c r="O163" s="34"/>
      <c r="P163" s="33"/>
      <c r="Q163" s="35">
        <v>24</v>
      </c>
      <c r="R163" s="36"/>
      <c r="S163" s="37" t="s">
        <v>12</v>
      </c>
      <c r="T163" s="37"/>
      <c r="U163" s="35" t="s">
        <v>53</v>
      </c>
      <c r="V163" s="38"/>
      <c r="W163" s="39"/>
    </row>
    <row r="164" spans="1:23" s="65" customFormat="1" ht="12.75">
      <c r="A164" s="42"/>
      <c r="B164" s="42"/>
      <c r="C164" s="43"/>
      <c r="D164" s="44"/>
      <c r="E164" s="44"/>
      <c r="F164" s="44"/>
      <c r="G164" s="45" t="s">
        <v>16</v>
      </c>
      <c r="H164" s="45"/>
      <c r="I164" s="35" t="s">
        <v>55</v>
      </c>
      <c r="J164" s="38"/>
      <c r="K164" s="39"/>
      <c r="L164" s="40">
        <v>150</v>
      </c>
      <c r="M164" s="42"/>
      <c r="N164" s="42"/>
      <c r="O164" s="43"/>
      <c r="P164" s="44"/>
      <c r="Q164" s="44"/>
      <c r="R164" s="44"/>
      <c r="S164" s="45" t="s">
        <v>16</v>
      </c>
      <c r="T164" s="45"/>
      <c r="U164" s="35" t="s">
        <v>17</v>
      </c>
      <c r="V164" s="38"/>
      <c r="W164" s="39"/>
    </row>
    <row r="165" spans="1:23" ht="4.5" customHeight="1">
      <c r="A165" s="46"/>
      <c r="B165" s="47"/>
      <c r="C165" s="48"/>
      <c r="D165" s="49"/>
      <c r="E165" s="50"/>
      <c r="F165" s="51"/>
      <c r="G165" s="52"/>
      <c r="H165" s="52"/>
      <c r="I165" s="48"/>
      <c r="J165" s="47"/>
      <c r="K165" s="53"/>
      <c r="L165" s="40"/>
      <c r="M165" s="46"/>
      <c r="N165" s="47"/>
      <c r="O165" s="48"/>
      <c r="P165" s="49"/>
      <c r="Q165" s="50"/>
      <c r="R165" s="51"/>
      <c r="S165" s="52"/>
      <c r="T165" s="52"/>
      <c r="U165" s="48"/>
      <c r="V165" s="47"/>
      <c r="W165" s="53"/>
    </row>
    <row r="166" spans="1:23" s="65" customFormat="1" ht="12.75" customHeight="1">
      <c r="A166" s="54" t="s">
        <v>793</v>
      </c>
      <c r="B166" s="55"/>
      <c r="C166" s="56"/>
      <c r="D166" s="57"/>
      <c r="E166" s="58" t="s">
        <v>19</v>
      </c>
      <c r="F166" s="59" t="s">
        <v>699</v>
      </c>
      <c r="G166" s="60"/>
      <c r="H166" s="61"/>
      <c r="I166" s="135">
        <v>0</v>
      </c>
      <c r="J166" s="135"/>
      <c r="K166" s="136"/>
      <c r="L166" s="62"/>
      <c r="M166" s="63" t="s">
        <v>793</v>
      </c>
      <c r="N166" s="55"/>
      <c r="O166" s="56"/>
      <c r="P166" s="57"/>
      <c r="Q166" s="58" t="s">
        <v>19</v>
      </c>
      <c r="R166" s="64" t="s">
        <v>754</v>
      </c>
      <c r="S166" s="60"/>
      <c r="T166" s="61"/>
      <c r="U166" s="135">
        <v>0</v>
      </c>
      <c r="V166" s="135"/>
      <c r="W166" s="136"/>
    </row>
    <row r="167" spans="1:23" s="65" customFormat="1" ht="12.75" customHeight="1">
      <c r="A167" s="66"/>
      <c r="B167" s="55"/>
      <c r="C167" s="56"/>
      <c r="D167" s="57"/>
      <c r="E167" s="67" t="s">
        <v>21</v>
      </c>
      <c r="F167" s="59" t="s">
        <v>84</v>
      </c>
      <c r="G167" s="68"/>
      <c r="H167" s="69"/>
      <c r="I167" s="73"/>
      <c r="J167" s="130">
        <v>6.1</v>
      </c>
      <c r="K167" s="131"/>
      <c r="L167" s="62"/>
      <c r="M167" s="66"/>
      <c r="N167" s="55"/>
      <c r="O167" s="56"/>
      <c r="P167" s="57"/>
      <c r="Q167" s="67" t="s">
        <v>21</v>
      </c>
      <c r="R167" s="64" t="s">
        <v>438</v>
      </c>
      <c r="S167" s="68"/>
      <c r="T167" s="69"/>
      <c r="U167" s="73"/>
      <c r="V167" s="130">
        <v>5.1</v>
      </c>
      <c r="W167" s="131"/>
    </row>
    <row r="168" spans="1:23" s="65" customFormat="1" ht="12.75" customHeight="1">
      <c r="A168" s="66"/>
      <c r="B168" s="55"/>
      <c r="C168" s="56"/>
      <c r="D168" s="57"/>
      <c r="E168" s="67" t="s">
        <v>23</v>
      </c>
      <c r="F168" s="59" t="s">
        <v>939</v>
      </c>
      <c r="G168" s="60"/>
      <c r="H168" s="69"/>
      <c r="I168" s="132">
        <v>9.1</v>
      </c>
      <c r="J168" s="130" t="s">
        <v>140</v>
      </c>
      <c r="K168" s="133">
        <v>9.1</v>
      </c>
      <c r="L168" s="62"/>
      <c r="M168" s="66"/>
      <c r="N168" s="55"/>
      <c r="O168" s="56"/>
      <c r="P168" s="57"/>
      <c r="Q168" s="67" t="s">
        <v>23</v>
      </c>
      <c r="R168" s="64" t="s">
        <v>940</v>
      </c>
      <c r="S168" s="60"/>
      <c r="T168" s="69"/>
      <c r="U168" s="132">
        <v>8.1</v>
      </c>
      <c r="V168" s="130" t="s">
        <v>140</v>
      </c>
      <c r="W168" s="133">
        <v>11.1</v>
      </c>
    </row>
    <row r="169" spans="1:23" s="65" customFormat="1" ht="12.75" customHeight="1">
      <c r="A169" s="66"/>
      <c r="B169" s="55"/>
      <c r="C169" s="56"/>
      <c r="D169" s="57"/>
      <c r="E169" s="58" t="s">
        <v>24</v>
      </c>
      <c r="F169" s="59" t="s">
        <v>941</v>
      </c>
      <c r="G169" s="60"/>
      <c r="H169" s="69"/>
      <c r="I169" s="73"/>
      <c r="J169" s="130">
        <v>16.1</v>
      </c>
      <c r="K169" s="131"/>
      <c r="L169" s="62"/>
      <c r="M169" s="66"/>
      <c r="N169" s="55"/>
      <c r="O169" s="56"/>
      <c r="P169" s="57"/>
      <c r="Q169" s="58" t="s">
        <v>24</v>
      </c>
      <c r="R169" s="64" t="s">
        <v>56</v>
      </c>
      <c r="S169" s="60"/>
      <c r="T169" s="69"/>
      <c r="U169" s="73"/>
      <c r="V169" s="130">
        <v>16.1</v>
      </c>
      <c r="W169" s="131"/>
    </row>
    <row r="170" spans="1:23" s="65" customFormat="1" ht="12.75" customHeight="1">
      <c r="A170" s="71" t="s">
        <v>19</v>
      </c>
      <c r="B170" s="59" t="s">
        <v>942</v>
      </c>
      <c r="C170" s="56"/>
      <c r="D170" s="57"/>
      <c r="E170" s="72"/>
      <c r="F170" s="60"/>
      <c r="G170" s="58" t="s">
        <v>19</v>
      </c>
      <c r="H170" s="59" t="s">
        <v>943</v>
      </c>
      <c r="I170" s="60"/>
      <c r="J170" s="73"/>
      <c r="K170" s="70"/>
      <c r="L170" s="62"/>
      <c r="M170" s="71" t="s">
        <v>19</v>
      </c>
      <c r="N170" s="64" t="s">
        <v>327</v>
      </c>
      <c r="O170" s="56"/>
      <c r="P170" s="57"/>
      <c r="Q170" s="72"/>
      <c r="R170" s="106"/>
      <c r="S170" s="58" t="s">
        <v>19</v>
      </c>
      <c r="T170" s="59" t="s">
        <v>720</v>
      </c>
      <c r="U170" s="60"/>
      <c r="V170" s="73"/>
      <c r="W170" s="70"/>
    </row>
    <row r="171" spans="1:23" s="65" customFormat="1" ht="12.75" customHeight="1">
      <c r="A171" s="74" t="s">
        <v>21</v>
      </c>
      <c r="B171" s="59" t="s">
        <v>490</v>
      </c>
      <c r="C171" s="75"/>
      <c r="D171" s="57"/>
      <c r="E171" s="72"/>
      <c r="F171" s="69"/>
      <c r="G171" s="67" t="s">
        <v>21</v>
      </c>
      <c r="H171" s="59" t="s">
        <v>944</v>
      </c>
      <c r="I171" s="60"/>
      <c r="J171" s="73"/>
      <c r="K171" s="70"/>
      <c r="L171" s="62"/>
      <c r="M171" s="74" t="s">
        <v>21</v>
      </c>
      <c r="N171" s="64" t="s">
        <v>945</v>
      </c>
      <c r="O171" s="75"/>
      <c r="P171" s="57"/>
      <c r="Q171" s="72"/>
      <c r="R171" s="107"/>
      <c r="S171" s="67" t="s">
        <v>21</v>
      </c>
      <c r="T171" s="59" t="s">
        <v>513</v>
      </c>
      <c r="U171" s="60"/>
      <c r="V171" s="73"/>
      <c r="W171" s="70"/>
    </row>
    <row r="172" spans="1:23" s="65" customFormat="1" ht="12.75" customHeight="1">
      <c r="A172" s="74" t="s">
        <v>23</v>
      </c>
      <c r="B172" s="59" t="s">
        <v>946</v>
      </c>
      <c r="C172" s="56"/>
      <c r="D172" s="57"/>
      <c r="E172" s="72"/>
      <c r="F172" s="69"/>
      <c r="G172" s="67" t="s">
        <v>23</v>
      </c>
      <c r="H172" s="59" t="s">
        <v>947</v>
      </c>
      <c r="I172" s="60"/>
      <c r="J172" s="60"/>
      <c r="K172" s="70"/>
      <c r="L172" s="62"/>
      <c r="M172" s="74" t="s">
        <v>23</v>
      </c>
      <c r="N172" s="64" t="s">
        <v>173</v>
      </c>
      <c r="O172" s="56"/>
      <c r="P172" s="57"/>
      <c r="Q172" s="72"/>
      <c r="R172" s="107"/>
      <c r="S172" s="67" t="s">
        <v>23</v>
      </c>
      <c r="T172" s="59" t="s">
        <v>822</v>
      </c>
      <c r="U172" s="60"/>
      <c r="V172" s="60"/>
      <c r="W172" s="70"/>
    </row>
    <row r="173" spans="1:23" s="65" customFormat="1" ht="12.75" customHeight="1">
      <c r="A173" s="71" t="s">
        <v>24</v>
      </c>
      <c r="B173" s="59" t="s">
        <v>948</v>
      </c>
      <c r="C173" s="75"/>
      <c r="D173" s="57"/>
      <c r="E173" s="72"/>
      <c r="F173" s="60"/>
      <c r="G173" s="58" t="s">
        <v>24</v>
      </c>
      <c r="H173" s="59" t="s">
        <v>252</v>
      </c>
      <c r="I173" s="59" t="s">
        <v>27</v>
      </c>
      <c r="J173" s="73"/>
      <c r="K173" s="70"/>
      <c r="L173" s="62"/>
      <c r="M173" s="71" t="s">
        <v>24</v>
      </c>
      <c r="N173" s="64" t="s">
        <v>949</v>
      </c>
      <c r="O173" s="75"/>
      <c r="P173" s="57"/>
      <c r="Q173" s="72"/>
      <c r="R173" s="106"/>
      <c r="S173" s="58" t="s">
        <v>24</v>
      </c>
      <c r="T173" s="59" t="s">
        <v>950</v>
      </c>
      <c r="U173" s="59" t="s">
        <v>27</v>
      </c>
      <c r="V173" s="73"/>
      <c r="W173" s="70"/>
    </row>
    <row r="174" spans="1:23" s="65" customFormat="1" ht="12.75" customHeight="1">
      <c r="A174" s="76"/>
      <c r="B174" s="75"/>
      <c r="C174" s="75"/>
      <c r="D174" s="57"/>
      <c r="E174" s="58" t="s">
        <v>19</v>
      </c>
      <c r="F174" s="59" t="s">
        <v>436</v>
      </c>
      <c r="G174" s="60"/>
      <c r="H174" s="77" t="s">
        <v>30</v>
      </c>
      <c r="I174" s="59" t="s">
        <v>951</v>
      </c>
      <c r="J174" s="73"/>
      <c r="K174" s="70"/>
      <c r="L174" s="62"/>
      <c r="M174" s="76"/>
      <c r="N174" s="108"/>
      <c r="O174" s="75"/>
      <c r="P174" s="57"/>
      <c r="Q174" s="58" t="s">
        <v>19</v>
      </c>
      <c r="R174" s="64" t="s">
        <v>641</v>
      </c>
      <c r="S174" s="60"/>
      <c r="T174" s="77" t="s">
        <v>30</v>
      </c>
      <c r="U174" s="59" t="s">
        <v>952</v>
      </c>
      <c r="V174" s="73"/>
      <c r="W174" s="70"/>
    </row>
    <row r="175" spans="1:23" s="65" customFormat="1" ht="12.75" customHeight="1">
      <c r="A175" s="66"/>
      <c r="B175" s="59" t="s">
        <v>32</v>
      </c>
      <c r="C175" s="56"/>
      <c r="D175" s="57"/>
      <c r="E175" s="67" t="s">
        <v>21</v>
      </c>
      <c r="F175" s="59" t="s">
        <v>104</v>
      </c>
      <c r="G175" s="60"/>
      <c r="H175" s="77" t="s">
        <v>33</v>
      </c>
      <c r="I175" s="59" t="s">
        <v>951</v>
      </c>
      <c r="J175" s="55"/>
      <c r="K175" s="70"/>
      <c r="L175" s="62"/>
      <c r="M175" s="66"/>
      <c r="N175" s="64" t="s">
        <v>32</v>
      </c>
      <c r="O175" s="56"/>
      <c r="P175" s="57"/>
      <c r="Q175" s="67" t="s">
        <v>21</v>
      </c>
      <c r="R175" s="64" t="s">
        <v>646</v>
      </c>
      <c r="S175" s="60"/>
      <c r="T175" s="77" t="s">
        <v>33</v>
      </c>
      <c r="U175" s="59" t="s">
        <v>952</v>
      </c>
      <c r="V175" s="55"/>
      <c r="W175" s="70"/>
    </row>
    <row r="176" spans="1:23" s="65" customFormat="1" ht="12.75" customHeight="1">
      <c r="A176" s="66"/>
      <c r="B176" s="59" t="s">
        <v>953</v>
      </c>
      <c r="C176" s="56"/>
      <c r="D176" s="57"/>
      <c r="E176" s="67" t="s">
        <v>23</v>
      </c>
      <c r="F176" s="59" t="s">
        <v>954</v>
      </c>
      <c r="G176" s="73"/>
      <c r="H176" s="77" t="s">
        <v>35</v>
      </c>
      <c r="I176" s="59" t="s">
        <v>955</v>
      </c>
      <c r="J176" s="55"/>
      <c r="K176" s="70"/>
      <c r="L176" s="62"/>
      <c r="M176" s="66"/>
      <c r="N176" s="64" t="s">
        <v>956</v>
      </c>
      <c r="O176" s="56"/>
      <c r="P176" s="57"/>
      <c r="Q176" s="67" t="s">
        <v>23</v>
      </c>
      <c r="R176" s="64" t="s">
        <v>316</v>
      </c>
      <c r="S176" s="73"/>
      <c r="T176" s="77" t="s">
        <v>35</v>
      </c>
      <c r="U176" s="59" t="s">
        <v>957</v>
      </c>
      <c r="V176" s="55"/>
      <c r="W176" s="70"/>
    </row>
    <row r="177" spans="1:23" s="65" customFormat="1" ht="12.75" customHeight="1">
      <c r="A177" s="78"/>
      <c r="B177" s="72"/>
      <c r="C177" s="72"/>
      <c r="D177" s="57"/>
      <c r="E177" s="58" t="s">
        <v>24</v>
      </c>
      <c r="F177" s="59" t="s">
        <v>958</v>
      </c>
      <c r="G177" s="72"/>
      <c r="H177" s="77" t="s">
        <v>36</v>
      </c>
      <c r="I177" s="59" t="s">
        <v>955</v>
      </c>
      <c r="J177" s="72"/>
      <c r="K177" s="79"/>
      <c r="L177" s="80"/>
      <c r="M177" s="78"/>
      <c r="N177" s="72"/>
      <c r="O177" s="72"/>
      <c r="P177" s="57"/>
      <c r="Q177" s="58" t="s">
        <v>24</v>
      </c>
      <c r="R177" s="64" t="s">
        <v>959</v>
      </c>
      <c r="S177" s="72"/>
      <c r="T177" s="77" t="s">
        <v>36</v>
      </c>
      <c r="U177" s="59" t="s">
        <v>957</v>
      </c>
      <c r="V177" s="72"/>
      <c r="W177" s="79"/>
    </row>
    <row r="178" spans="1:23" ht="4.5" customHeight="1">
      <c r="A178" s="81"/>
      <c r="B178" s="82"/>
      <c r="C178" s="83"/>
      <c r="D178" s="84"/>
      <c r="E178" s="85"/>
      <c r="F178" s="86"/>
      <c r="G178" s="87"/>
      <c r="H178" s="87"/>
      <c r="I178" s="83"/>
      <c r="J178" s="82"/>
      <c r="K178" s="88"/>
      <c r="M178" s="81"/>
      <c r="N178" s="82"/>
      <c r="O178" s="83"/>
      <c r="P178" s="84"/>
      <c r="Q178" s="85"/>
      <c r="R178" s="86"/>
      <c r="S178" s="87"/>
      <c r="T178" s="87"/>
      <c r="U178" s="83"/>
      <c r="V178" s="82"/>
      <c r="W178" s="88"/>
    </row>
    <row r="179" spans="1:23" ht="12.75" customHeight="1">
      <c r="A179" s="90"/>
      <c r="B179" s="90" t="s">
        <v>37</v>
      </c>
      <c r="C179" s="91"/>
      <c r="D179" s="92" t="s">
        <v>38</v>
      </c>
      <c r="E179" s="92" t="s">
        <v>39</v>
      </c>
      <c r="F179" s="92" t="s">
        <v>40</v>
      </c>
      <c r="G179" s="93" t="s">
        <v>41</v>
      </c>
      <c r="H179" s="93"/>
      <c r="I179" s="91" t="s">
        <v>42</v>
      </c>
      <c r="J179" s="92" t="s">
        <v>37</v>
      </c>
      <c r="K179" s="90" t="s">
        <v>43</v>
      </c>
      <c r="L179" s="40">
        <v>150</v>
      </c>
      <c r="M179" s="90"/>
      <c r="N179" s="90" t="s">
        <v>37</v>
      </c>
      <c r="O179" s="91"/>
      <c r="P179" s="92" t="s">
        <v>38</v>
      </c>
      <c r="Q179" s="92" t="s">
        <v>39</v>
      </c>
      <c r="R179" s="92" t="s">
        <v>40</v>
      </c>
      <c r="S179" s="93" t="s">
        <v>41</v>
      </c>
      <c r="T179" s="93"/>
      <c r="U179" s="91" t="s">
        <v>42</v>
      </c>
      <c r="V179" s="92" t="s">
        <v>37</v>
      </c>
      <c r="W179" s="90" t="s">
        <v>43</v>
      </c>
    </row>
    <row r="180" spans="1:23" ht="12.75">
      <c r="A180" s="94" t="s">
        <v>43</v>
      </c>
      <c r="B180" s="94" t="s">
        <v>44</v>
      </c>
      <c r="C180" s="95" t="s">
        <v>45</v>
      </c>
      <c r="D180" s="96" t="s">
        <v>46</v>
      </c>
      <c r="E180" s="96" t="s">
        <v>47</v>
      </c>
      <c r="F180" s="96"/>
      <c r="G180" s="97" t="s">
        <v>45</v>
      </c>
      <c r="H180" s="97" t="s">
        <v>42</v>
      </c>
      <c r="I180" s="95"/>
      <c r="J180" s="94" t="s">
        <v>44</v>
      </c>
      <c r="K180" s="94"/>
      <c r="L180" s="40">
        <v>150</v>
      </c>
      <c r="M180" s="94" t="s">
        <v>43</v>
      </c>
      <c r="N180" s="94" t="s">
        <v>44</v>
      </c>
      <c r="O180" s="95" t="s">
        <v>45</v>
      </c>
      <c r="P180" s="96" t="s">
        <v>46</v>
      </c>
      <c r="Q180" s="96" t="s">
        <v>47</v>
      </c>
      <c r="R180" s="96"/>
      <c r="S180" s="97" t="s">
        <v>45</v>
      </c>
      <c r="T180" s="97" t="s">
        <v>42</v>
      </c>
      <c r="U180" s="95"/>
      <c r="V180" s="94" t="s">
        <v>44</v>
      </c>
      <c r="W180" s="94"/>
    </row>
    <row r="181" spans="1:23" ht="16.5" customHeight="1">
      <c r="A181" s="98">
        <v>-2</v>
      </c>
      <c r="B181" s="99">
        <v>4</v>
      </c>
      <c r="C181" s="100">
        <v>54</v>
      </c>
      <c r="D181" s="101" t="s">
        <v>421</v>
      </c>
      <c r="E181" s="101" t="s">
        <v>33</v>
      </c>
      <c r="F181" s="101">
        <v>6</v>
      </c>
      <c r="G181" s="101"/>
      <c r="H181" s="101">
        <v>100</v>
      </c>
      <c r="I181" s="100">
        <v>11</v>
      </c>
      <c r="J181" s="99">
        <v>10</v>
      </c>
      <c r="K181" s="98">
        <v>2</v>
      </c>
      <c r="L181" s="40"/>
      <c r="M181" s="98">
        <v>-3</v>
      </c>
      <c r="N181" s="99">
        <v>4</v>
      </c>
      <c r="O181" s="100">
        <v>54</v>
      </c>
      <c r="P181" s="101" t="s">
        <v>48</v>
      </c>
      <c r="Q181" s="101" t="s">
        <v>33</v>
      </c>
      <c r="R181" s="101">
        <v>8</v>
      </c>
      <c r="S181" s="101"/>
      <c r="T181" s="101">
        <v>50</v>
      </c>
      <c r="U181" s="100">
        <v>11</v>
      </c>
      <c r="V181" s="99">
        <v>10</v>
      </c>
      <c r="W181" s="98">
        <v>3</v>
      </c>
    </row>
    <row r="182" spans="1:23" ht="16.5" customHeight="1">
      <c r="A182" s="98">
        <v>4</v>
      </c>
      <c r="B182" s="99">
        <v>12</v>
      </c>
      <c r="C182" s="100">
        <v>12</v>
      </c>
      <c r="D182" s="101" t="s">
        <v>290</v>
      </c>
      <c r="E182" s="101" t="s">
        <v>33</v>
      </c>
      <c r="F182" s="101">
        <v>9</v>
      </c>
      <c r="G182" s="101">
        <v>110</v>
      </c>
      <c r="H182" s="101"/>
      <c r="I182" s="100">
        <v>52</v>
      </c>
      <c r="J182" s="99">
        <v>2</v>
      </c>
      <c r="K182" s="98">
        <v>-4</v>
      </c>
      <c r="L182" s="40"/>
      <c r="M182" s="98">
        <v>2</v>
      </c>
      <c r="N182" s="99">
        <v>8</v>
      </c>
      <c r="O182" s="100">
        <v>12</v>
      </c>
      <c r="P182" s="101" t="s">
        <v>80</v>
      </c>
      <c r="Q182" s="101" t="s">
        <v>30</v>
      </c>
      <c r="R182" s="101">
        <v>9</v>
      </c>
      <c r="S182" s="101">
        <v>110</v>
      </c>
      <c r="T182" s="101"/>
      <c r="U182" s="100">
        <v>52</v>
      </c>
      <c r="V182" s="99">
        <v>6</v>
      </c>
      <c r="W182" s="98">
        <v>-2</v>
      </c>
    </row>
    <row r="183" spans="1:23" ht="16.5" customHeight="1">
      <c r="A183" s="98">
        <v>-2</v>
      </c>
      <c r="B183" s="99">
        <v>4</v>
      </c>
      <c r="C183" s="100">
        <v>42</v>
      </c>
      <c r="D183" s="101" t="s">
        <v>421</v>
      </c>
      <c r="E183" s="101" t="s">
        <v>33</v>
      </c>
      <c r="F183" s="101">
        <v>6</v>
      </c>
      <c r="G183" s="101"/>
      <c r="H183" s="101">
        <v>100</v>
      </c>
      <c r="I183" s="100">
        <v>21</v>
      </c>
      <c r="J183" s="102">
        <v>10</v>
      </c>
      <c r="K183" s="103">
        <v>2</v>
      </c>
      <c r="L183" s="104"/>
      <c r="M183" s="103">
        <v>3</v>
      </c>
      <c r="N183" s="102">
        <v>11</v>
      </c>
      <c r="O183" s="100">
        <v>42</v>
      </c>
      <c r="P183" s="101" t="s">
        <v>107</v>
      </c>
      <c r="Q183" s="101" t="s">
        <v>30</v>
      </c>
      <c r="R183" s="101">
        <v>10</v>
      </c>
      <c r="S183" s="101">
        <v>130</v>
      </c>
      <c r="T183" s="101"/>
      <c r="U183" s="100">
        <v>21</v>
      </c>
      <c r="V183" s="99">
        <v>3</v>
      </c>
      <c r="W183" s="98">
        <v>-3</v>
      </c>
    </row>
    <row r="184" spans="1:23" ht="16.5" customHeight="1">
      <c r="A184" s="98">
        <v>-2</v>
      </c>
      <c r="B184" s="99">
        <v>4</v>
      </c>
      <c r="C184" s="100">
        <v>22</v>
      </c>
      <c r="D184" s="101" t="s">
        <v>421</v>
      </c>
      <c r="E184" s="101" t="s">
        <v>33</v>
      </c>
      <c r="F184" s="101">
        <v>6</v>
      </c>
      <c r="G184" s="101"/>
      <c r="H184" s="101">
        <v>100</v>
      </c>
      <c r="I184" s="100">
        <v>41</v>
      </c>
      <c r="J184" s="99">
        <v>10</v>
      </c>
      <c r="K184" s="98">
        <v>2</v>
      </c>
      <c r="L184" s="40"/>
      <c r="M184" s="98">
        <v>10</v>
      </c>
      <c r="N184" s="99">
        <v>14</v>
      </c>
      <c r="O184" s="100">
        <v>22</v>
      </c>
      <c r="P184" s="101" t="s">
        <v>960</v>
      </c>
      <c r="Q184" s="101" t="s">
        <v>30</v>
      </c>
      <c r="R184" s="101">
        <v>9</v>
      </c>
      <c r="S184" s="101">
        <v>470</v>
      </c>
      <c r="T184" s="101"/>
      <c r="U184" s="100">
        <v>41</v>
      </c>
      <c r="V184" s="99">
        <v>0</v>
      </c>
      <c r="W184" s="98">
        <v>-10</v>
      </c>
    </row>
    <row r="185" spans="1:23" ht="16.5" customHeight="1">
      <c r="A185" s="98">
        <v>-2</v>
      </c>
      <c r="B185" s="99">
        <v>4</v>
      </c>
      <c r="C185" s="100">
        <v>32</v>
      </c>
      <c r="D185" s="101" t="s">
        <v>421</v>
      </c>
      <c r="E185" s="101" t="s">
        <v>33</v>
      </c>
      <c r="F185" s="101">
        <v>6</v>
      </c>
      <c r="G185" s="101"/>
      <c r="H185" s="101">
        <v>100</v>
      </c>
      <c r="I185" s="100">
        <v>82</v>
      </c>
      <c r="J185" s="99">
        <v>10</v>
      </c>
      <c r="K185" s="98">
        <v>2</v>
      </c>
      <c r="L185" s="40"/>
      <c r="M185" s="98">
        <v>-3</v>
      </c>
      <c r="N185" s="99">
        <v>4</v>
      </c>
      <c r="O185" s="100">
        <v>32</v>
      </c>
      <c r="P185" s="101" t="s">
        <v>107</v>
      </c>
      <c r="Q185" s="101" t="s">
        <v>30</v>
      </c>
      <c r="R185" s="101">
        <v>9</v>
      </c>
      <c r="S185" s="101"/>
      <c r="T185" s="101">
        <v>50</v>
      </c>
      <c r="U185" s="100">
        <v>82</v>
      </c>
      <c r="V185" s="99">
        <v>10</v>
      </c>
      <c r="W185" s="98">
        <v>3</v>
      </c>
    </row>
    <row r="186" spans="1:23" ht="16.5" customHeight="1">
      <c r="A186" s="98">
        <v>-2</v>
      </c>
      <c r="B186" s="99">
        <v>4</v>
      </c>
      <c r="C186" s="100">
        <v>81</v>
      </c>
      <c r="D186" s="101" t="s">
        <v>421</v>
      </c>
      <c r="E186" s="101" t="s">
        <v>33</v>
      </c>
      <c r="F186" s="101">
        <v>6</v>
      </c>
      <c r="G186" s="101"/>
      <c r="H186" s="101">
        <v>100</v>
      </c>
      <c r="I186" s="100">
        <v>31</v>
      </c>
      <c r="J186" s="99">
        <v>10</v>
      </c>
      <c r="K186" s="98">
        <v>2</v>
      </c>
      <c r="L186" s="40"/>
      <c r="M186" s="98">
        <v>-3</v>
      </c>
      <c r="N186" s="99">
        <v>4</v>
      </c>
      <c r="O186" s="100">
        <v>81</v>
      </c>
      <c r="P186" s="101" t="s">
        <v>48</v>
      </c>
      <c r="Q186" s="101" t="s">
        <v>33</v>
      </c>
      <c r="R186" s="101">
        <v>8</v>
      </c>
      <c r="S186" s="101"/>
      <c r="T186" s="101">
        <v>50</v>
      </c>
      <c r="U186" s="100">
        <v>31</v>
      </c>
      <c r="V186" s="99">
        <v>10</v>
      </c>
      <c r="W186" s="98">
        <v>3</v>
      </c>
    </row>
    <row r="187" spans="1:23" ht="16.5" customHeight="1">
      <c r="A187" s="98">
        <v>5</v>
      </c>
      <c r="B187" s="99">
        <v>14</v>
      </c>
      <c r="C187" s="100">
        <v>62</v>
      </c>
      <c r="D187" s="101" t="s">
        <v>421</v>
      </c>
      <c r="E187" s="101" t="s">
        <v>33</v>
      </c>
      <c r="F187" s="101">
        <v>9</v>
      </c>
      <c r="G187" s="101">
        <v>150</v>
      </c>
      <c r="H187" s="101"/>
      <c r="I187" s="100">
        <v>72</v>
      </c>
      <c r="J187" s="102">
        <v>0</v>
      </c>
      <c r="K187" s="103">
        <v>-5</v>
      </c>
      <c r="L187" s="104"/>
      <c r="M187" s="103">
        <v>3</v>
      </c>
      <c r="N187" s="102">
        <v>11</v>
      </c>
      <c r="O187" s="100">
        <v>62</v>
      </c>
      <c r="P187" s="101" t="s">
        <v>80</v>
      </c>
      <c r="Q187" s="101" t="s">
        <v>30</v>
      </c>
      <c r="R187" s="101">
        <v>10</v>
      </c>
      <c r="S187" s="101">
        <v>130</v>
      </c>
      <c r="T187" s="101"/>
      <c r="U187" s="100">
        <v>72</v>
      </c>
      <c r="V187" s="99">
        <v>3</v>
      </c>
      <c r="W187" s="98">
        <v>-3</v>
      </c>
    </row>
    <row r="188" spans="1:23" ht="16.5" customHeight="1">
      <c r="A188" s="98">
        <v>4</v>
      </c>
      <c r="B188" s="99">
        <v>10</v>
      </c>
      <c r="C188" s="100">
        <v>71</v>
      </c>
      <c r="D188" s="101" t="s">
        <v>421</v>
      </c>
      <c r="E188" s="101" t="s">
        <v>33</v>
      </c>
      <c r="F188" s="101">
        <v>7</v>
      </c>
      <c r="G188" s="101">
        <v>90</v>
      </c>
      <c r="H188" s="101"/>
      <c r="I188" s="100">
        <v>61</v>
      </c>
      <c r="J188" s="99">
        <v>4</v>
      </c>
      <c r="K188" s="98">
        <v>-4</v>
      </c>
      <c r="L188" s="40"/>
      <c r="M188" s="98">
        <v>-8</v>
      </c>
      <c r="N188" s="99">
        <v>0</v>
      </c>
      <c r="O188" s="100">
        <v>71</v>
      </c>
      <c r="P188" s="101" t="s">
        <v>88</v>
      </c>
      <c r="Q188" s="101" t="s">
        <v>33</v>
      </c>
      <c r="R188" s="101">
        <v>9</v>
      </c>
      <c r="S188" s="101"/>
      <c r="T188" s="101">
        <v>300</v>
      </c>
      <c r="U188" s="100">
        <v>61</v>
      </c>
      <c r="V188" s="99">
        <v>14</v>
      </c>
      <c r="W188" s="98">
        <v>8</v>
      </c>
    </row>
  </sheetData>
  <sheetProtection/>
  <mergeCells count="14">
    <mergeCell ref="I4:K4"/>
    <mergeCell ref="U4:W4"/>
    <mergeCell ref="I31:K31"/>
    <mergeCell ref="U31:W31"/>
    <mergeCell ref="I58:K58"/>
    <mergeCell ref="U58:W58"/>
    <mergeCell ref="I166:K166"/>
    <mergeCell ref="U166:W166"/>
    <mergeCell ref="I85:K85"/>
    <mergeCell ref="U85:W85"/>
    <mergeCell ref="I112:K112"/>
    <mergeCell ref="U112:W112"/>
    <mergeCell ref="I139:K139"/>
    <mergeCell ref="U139:W13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41" customWidth="1"/>
    <col min="2" max="2" width="5.25390625" style="41" customWidth="1"/>
    <col min="3" max="3" width="4.375" style="105" customWidth="1"/>
    <col min="4" max="4" width="6.375" style="41" customWidth="1"/>
    <col min="5" max="5" width="3.25390625" style="41" customWidth="1"/>
    <col min="6" max="6" width="3.75390625" style="41" customWidth="1"/>
    <col min="7" max="7" width="6.875" style="41" customWidth="1"/>
    <col min="8" max="8" width="6.25390625" style="41" customWidth="1"/>
    <col min="9" max="9" width="4.625" style="105" customWidth="1"/>
    <col min="10" max="10" width="5.125" style="41" customWidth="1"/>
    <col min="11" max="11" width="6.00390625" style="41" customWidth="1"/>
    <col min="12" max="12" width="0.74609375" style="89" customWidth="1"/>
    <col min="13" max="13" width="6.00390625" style="41" customWidth="1"/>
    <col min="14" max="14" width="5.25390625" style="41" customWidth="1"/>
    <col min="15" max="15" width="4.625" style="105" customWidth="1"/>
    <col min="16" max="16" width="5.75390625" style="41" customWidth="1"/>
    <col min="17" max="17" width="3.25390625" style="41" customWidth="1"/>
    <col min="18" max="18" width="3.75390625" style="41" customWidth="1"/>
    <col min="19" max="19" width="7.375" style="41" customWidth="1"/>
    <col min="20" max="20" width="5.75390625" style="41" customWidth="1"/>
    <col min="21" max="21" width="4.25390625" style="105" customWidth="1"/>
    <col min="22" max="22" width="5.25390625" style="41" customWidth="1"/>
    <col min="23" max="23" width="6.00390625" style="41" customWidth="1"/>
    <col min="24" max="16384" width="5.00390625" style="41" customWidth="1"/>
  </cols>
  <sheetData>
    <row r="1" spans="1:23" ht="15">
      <c r="A1" s="32"/>
      <c r="B1" s="33" t="s">
        <v>10</v>
      </c>
      <c r="C1" s="34"/>
      <c r="D1" s="33"/>
      <c r="E1" s="35">
        <v>25</v>
      </c>
      <c r="F1" s="36"/>
      <c r="G1" s="37" t="s">
        <v>12</v>
      </c>
      <c r="H1" s="37"/>
      <c r="I1" s="38" t="s">
        <v>13</v>
      </c>
      <c r="J1" s="38"/>
      <c r="K1" s="39"/>
      <c r="L1" s="40">
        <v>150</v>
      </c>
      <c r="M1" s="32"/>
      <c r="N1" s="33" t="s">
        <v>10</v>
      </c>
      <c r="O1" s="34"/>
      <c r="P1" s="33"/>
      <c r="Q1" s="35">
        <v>26</v>
      </c>
      <c r="R1" s="36"/>
      <c r="S1" s="37" t="s">
        <v>12</v>
      </c>
      <c r="T1" s="37"/>
      <c r="U1" s="38" t="s">
        <v>15</v>
      </c>
      <c r="V1" s="38"/>
      <c r="W1" s="39"/>
    </row>
    <row r="2" spans="1:23" ht="12.75">
      <c r="A2" s="42"/>
      <c r="B2" s="42"/>
      <c r="C2" s="43"/>
      <c r="D2" s="44"/>
      <c r="E2" s="44"/>
      <c r="F2" s="44"/>
      <c r="G2" s="45" t="s">
        <v>16</v>
      </c>
      <c r="H2" s="45"/>
      <c r="I2" s="38" t="s">
        <v>54</v>
      </c>
      <c r="J2" s="38"/>
      <c r="K2" s="39"/>
      <c r="L2" s="40">
        <v>150</v>
      </c>
      <c r="M2" s="42"/>
      <c r="N2" s="42"/>
      <c r="O2" s="43"/>
      <c r="P2" s="44"/>
      <c r="Q2" s="44"/>
      <c r="R2" s="44"/>
      <c r="S2" s="45" t="s">
        <v>16</v>
      </c>
      <c r="T2" s="45"/>
      <c r="U2" s="38" t="s">
        <v>55</v>
      </c>
      <c r="V2" s="38"/>
      <c r="W2" s="39"/>
    </row>
    <row r="3" spans="1:23" ht="4.5" customHeight="1">
      <c r="A3" s="46"/>
      <c r="B3" s="47"/>
      <c r="C3" s="48"/>
      <c r="D3" s="49"/>
      <c r="E3" s="50"/>
      <c r="F3" s="51"/>
      <c r="G3" s="52"/>
      <c r="H3" s="52"/>
      <c r="I3" s="48"/>
      <c r="J3" s="47"/>
      <c r="K3" s="53"/>
      <c r="L3" s="40"/>
      <c r="M3" s="46"/>
      <c r="N3" s="47"/>
      <c r="O3" s="48"/>
      <c r="P3" s="49"/>
      <c r="Q3" s="50"/>
      <c r="R3" s="51"/>
      <c r="S3" s="52"/>
      <c r="T3" s="52"/>
      <c r="U3" s="48"/>
      <c r="V3" s="47"/>
      <c r="W3" s="53"/>
    </row>
    <row r="4" spans="1:23" s="65" customFormat="1" ht="12.75" customHeight="1">
      <c r="A4" s="54" t="s">
        <v>963</v>
      </c>
      <c r="B4" s="55"/>
      <c r="C4" s="56"/>
      <c r="D4" s="57"/>
      <c r="E4" s="58" t="s">
        <v>19</v>
      </c>
      <c r="F4" s="59" t="s">
        <v>964</v>
      </c>
      <c r="G4" s="60"/>
      <c r="H4" s="61"/>
      <c r="I4" s="135">
        <v>0</v>
      </c>
      <c r="J4" s="135"/>
      <c r="K4" s="136"/>
      <c r="L4" s="62"/>
      <c r="M4" s="63" t="s">
        <v>963</v>
      </c>
      <c r="N4" s="55"/>
      <c r="O4" s="56"/>
      <c r="P4" s="57"/>
      <c r="Q4" s="58" t="s">
        <v>19</v>
      </c>
      <c r="R4" s="64" t="s">
        <v>519</v>
      </c>
      <c r="S4" s="60"/>
      <c r="T4" s="61"/>
      <c r="U4" s="135">
        <v>0</v>
      </c>
      <c r="V4" s="135"/>
      <c r="W4" s="136"/>
    </row>
    <row r="5" spans="1:23" s="65" customFormat="1" ht="12.75" customHeight="1">
      <c r="A5" s="66"/>
      <c r="B5" s="55"/>
      <c r="C5" s="56"/>
      <c r="D5" s="57"/>
      <c r="E5" s="67" t="s">
        <v>21</v>
      </c>
      <c r="F5" s="59" t="s">
        <v>965</v>
      </c>
      <c r="G5" s="68"/>
      <c r="H5" s="69"/>
      <c r="I5" s="73"/>
      <c r="J5" s="130">
        <v>10.1</v>
      </c>
      <c r="K5" s="131"/>
      <c r="L5" s="62"/>
      <c r="M5" s="66"/>
      <c r="N5" s="55"/>
      <c r="O5" s="56"/>
      <c r="P5" s="57"/>
      <c r="Q5" s="67" t="s">
        <v>21</v>
      </c>
      <c r="R5" s="64" t="s">
        <v>966</v>
      </c>
      <c r="S5" s="68"/>
      <c r="T5" s="69"/>
      <c r="U5" s="73"/>
      <c r="V5" s="130">
        <v>11.1</v>
      </c>
      <c r="W5" s="131"/>
    </row>
    <row r="6" spans="1:23" s="65" customFormat="1" ht="12.75" customHeight="1">
      <c r="A6" s="66"/>
      <c r="B6" s="55"/>
      <c r="C6" s="56"/>
      <c r="D6" s="57"/>
      <c r="E6" s="67" t="s">
        <v>23</v>
      </c>
      <c r="F6" s="59" t="s">
        <v>17</v>
      </c>
      <c r="G6" s="60"/>
      <c r="H6" s="69"/>
      <c r="I6" s="132">
        <v>9.1</v>
      </c>
      <c r="J6" s="130" t="s">
        <v>140</v>
      </c>
      <c r="K6" s="133">
        <v>14.1</v>
      </c>
      <c r="L6" s="62"/>
      <c r="M6" s="66"/>
      <c r="N6" s="55"/>
      <c r="O6" s="56"/>
      <c r="P6" s="57"/>
      <c r="Q6" s="67" t="s">
        <v>23</v>
      </c>
      <c r="R6" s="64" t="s">
        <v>967</v>
      </c>
      <c r="S6" s="60"/>
      <c r="T6" s="69"/>
      <c r="U6" s="132">
        <v>13.1</v>
      </c>
      <c r="V6" s="130" t="s">
        <v>140</v>
      </c>
      <c r="W6" s="133">
        <v>7.1</v>
      </c>
    </row>
    <row r="7" spans="1:23" s="65" customFormat="1" ht="12.75" customHeight="1">
      <c r="A7" s="66"/>
      <c r="B7" s="55"/>
      <c r="C7" s="56"/>
      <c r="D7" s="57"/>
      <c r="E7" s="58" t="s">
        <v>24</v>
      </c>
      <c r="F7" s="59" t="s">
        <v>269</v>
      </c>
      <c r="G7" s="60"/>
      <c r="H7" s="69"/>
      <c r="I7" s="73"/>
      <c r="J7" s="130">
        <v>7.1</v>
      </c>
      <c r="K7" s="131"/>
      <c r="L7" s="62"/>
      <c r="M7" s="66"/>
      <c r="N7" s="55"/>
      <c r="O7" s="56"/>
      <c r="P7" s="57"/>
      <c r="Q7" s="58" t="s">
        <v>24</v>
      </c>
      <c r="R7" s="64" t="s">
        <v>547</v>
      </c>
      <c r="S7" s="60"/>
      <c r="T7" s="69"/>
      <c r="U7" s="73"/>
      <c r="V7" s="130">
        <v>9.1</v>
      </c>
      <c r="W7" s="131"/>
    </row>
    <row r="8" spans="1:23" s="65" customFormat="1" ht="12.75" customHeight="1">
      <c r="A8" s="71" t="s">
        <v>19</v>
      </c>
      <c r="B8" s="59" t="s">
        <v>968</v>
      </c>
      <c r="C8" s="56"/>
      <c r="D8" s="57"/>
      <c r="E8" s="72"/>
      <c r="F8" s="60"/>
      <c r="G8" s="58" t="s">
        <v>19</v>
      </c>
      <c r="H8" s="59" t="s">
        <v>690</v>
      </c>
      <c r="I8" s="60"/>
      <c r="J8" s="73"/>
      <c r="K8" s="70"/>
      <c r="L8" s="62"/>
      <c r="M8" s="71" t="s">
        <v>19</v>
      </c>
      <c r="N8" s="64" t="s">
        <v>969</v>
      </c>
      <c r="O8" s="56"/>
      <c r="P8" s="57"/>
      <c r="Q8" s="72"/>
      <c r="R8" s="60"/>
      <c r="S8" s="58" t="s">
        <v>19</v>
      </c>
      <c r="T8" s="59" t="s">
        <v>732</v>
      </c>
      <c r="U8" s="60"/>
      <c r="V8" s="73"/>
      <c r="W8" s="70"/>
    </row>
    <row r="9" spans="1:23" s="65" customFormat="1" ht="12.75" customHeight="1">
      <c r="A9" s="74" t="s">
        <v>21</v>
      </c>
      <c r="B9" s="59" t="s">
        <v>66</v>
      </c>
      <c r="C9" s="75"/>
      <c r="D9" s="57"/>
      <c r="E9" s="72"/>
      <c r="F9" s="69"/>
      <c r="G9" s="67" t="s">
        <v>21</v>
      </c>
      <c r="H9" s="59" t="s">
        <v>205</v>
      </c>
      <c r="I9" s="60"/>
      <c r="J9" s="73"/>
      <c r="K9" s="70"/>
      <c r="L9" s="62"/>
      <c r="M9" s="74" t="s">
        <v>21</v>
      </c>
      <c r="N9" s="64" t="s">
        <v>970</v>
      </c>
      <c r="O9" s="75"/>
      <c r="P9" s="57"/>
      <c r="Q9" s="72"/>
      <c r="R9" s="69"/>
      <c r="S9" s="67" t="s">
        <v>21</v>
      </c>
      <c r="T9" s="59" t="s">
        <v>537</v>
      </c>
      <c r="U9" s="60"/>
      <c r="V9" s="73"/>
      <c r="W9" s="70"/>
    </row>
    <row r="10" spans="1:23" s="65" customFormat="1" ht="12.75" customHeight="1">
      <c r="A10" s="74" t="s">
        <v>23</v>
      </c>
      <c r="B10" s="59" t="s">
        <v>971</v>
      </c>
      <c r="C10" s="56"/>
      <c r="D10" s="57"/>
      <c r="E10" s="72"/>
      <c r="F10" s="69"/>
      <c r="G10" s="67" t="s">
        <v>23</v>
      </c>
      <c r="H10" s="59" t="s">
        <v>902</v>
      </c>
      <c r="I10" s="60"/>
      <c r="J10" s="60"/>
      <c r="K10" s="70"/>
      <c r="L10" s="62"/>
      <c r="M10" s="74" t="s">
        <v>23</v>
      </c>
      <c r="N10" s="64" t="s">
        <v>66</v>
      </c>
      <c r="O10" s="56"/>
      <c r="P10" s="57"/>
      <c r="Q10" s="72"/>
      <c r="R10" s="69"/>
      <c r="S10" s="67" t="s">
        <v>23</v>
      </c>
      <c r="T10" s="59" t="s">
        <v>972</v>
      </c>
      <c r="U10" s="60"/>
      <c r="V10" s="60"/>
      <c r="W10" s="70"/>
    </row>
    <row r="11" spans="1:23" s="65" customFormat="1" ht="12.75" customHeight="1">
      <c r="A11" s="71" t="s">
        <v>24</v>
      </c>
      <c r="B11" s="59" t="s">
        <v>973</v>
      </c>
      <c r="C11" s="75"/>
      <c r="D11" s="57"/>
      <c r="E11" s="72"/>
      <c r="F11" s="60"/>
      <c r="G11" s="58" t="s">
        <v>24</v>
      </c>
      <c r="H11" s="59" t="s">
        <v>794</v>
      </c>
      <c r="I11" s="59" t="s">
        <v>27</v>
      </c>
      <c r="J11" s="73"/>
      <c r="K11" s="70"/>
      <c r="L11" s="62"/>
      <c r="M11" s="71" t="s">
        <v>24</v>
      </c>
      <c r="N11" s="64" t="s">
        <v>318</v>
      </c>
      <c r="O11" s="75"/>
      <c r="P11" s="57"/>
      <c r="Q11" s="72"/>
      <c r="R11" s="60"/>
      <c r="S11" s="58" t="s">
        <v>24</v>
      </c>
      <c r="T11" s="59" t="s">
        <v>299</v>
      </c>
      <c r="U11" s="59" t="s">
        <v>29</v>
      </c>
      <c r="V11" s="73"/>
      <c r="W11" s="70"/>
    </row>
    <row r="12" spans="1:23" s="65" customFormat="1" ht="12.75" customHeight="1">
      <c r="A12" s="76"/>
      <c r="B12" s="75"/>
      <c r="C12" s="75"/>
      <c r="D12" s="57"/>
      <c r="E12" s="58" t="s">
        <v>19</v>
      </c>
      <c r="F12" s="59" t="s">
        <v>58</v>
      </c>
      <c r="G12" s="60"/>
      <c r="H12" s="77" t="s">
        <v>30</v>
      </c>
      <c r="I12" s="59" t="s">
        <v>974</v>
      </c>
      <c r="J12" s="73"/>
      <c r="K12" s="70"/>
      <c r="L12" s="62"/>
      <c r="M12" s="76"/>
      <c r="N12" s="75"/>
      <c r="O12" s="75"/>
      <c r="P12" s="57"/>
      <c r="Q12" s="58" t="s">
        <v>19</v>
      </c>
      <c r="R12" s="64" t="s">
        <v>456</v>
      </c>
      <c r="S12" s="60"/>
      <c r="T12" s="77" t="s">
        <v>30</v>
      </c>
      <c r="U12" s="59" t="s">
        <v>975</v>
      </c>
      <c r="V12" s="73"/>
      <c r="W12" s="70"/>
    </row>
    <row r="13" spans="1:23" s="65" customFormat="1" ht="12.75" customHeight="1">
      <c r="A13" s="66"/>
      <c r="B13" s="59" t="s">
        <v>32</v>
      </c>
      <c r="C13" s="56"/>
      <c r="D13" s="57"/>
      <c r="E13" s="67" t="s">
        <v>21</v>
      </c>
      <c r="F13" s="59" t="s">
        <v>814</v>
      </c>
      <c r="G13" s="60"/>
      <c r="H13" s="77" t="s">
        <v>33</v>
      </c>
      <c r="I13" s="59" t="s">
        <v>974</v>
      </c>
      <c r="J13" s="55"/>
      <c r="K13" s="70"/>
      <c r="L13" s="62"/>
      <c r="M13" s="66"/>
      <c r="N13" s="64" t="s">
        <v>32</v>
      </c>
      <c r="O13" s="56"/>
      <c r="P13" s="57"/>
      <c r="Q13" s="67" t="s">
        <v>21</v>
      </c>
      <c r="R13" s="64" t="s">
        <v>874</v>
      </c>
      <c r="S13" s="60"/>
      <c r="T13" s="77" t="s">
        <v>33</v>
      </c>
      <c r="U13" s="59" t="s">
        <v>975</v>
      </c>
      <c r="V13" s="55"/>
      <c r="W13" s="70"/>
    </row>
    <row r="14" spans="1:23" s="65" customFormat="1" ht="12.75" customHeight="1">
      <c r="A14" s="66"/>
      <c r="B14" s="59" t="s">
        <v>976</v>
      </c>
      <c r="C14" s="56"/>
      <c r="D14" s="57"/>
      <c r="E14" s="67" t="s">
        <v>23</v>
      </c>
      <c r="F14" s="59" t="s">
        <v>977</v>
      </c>
      <c r="G14" s="73"/>
      <c r="H14" s="77" t="s">
        <v>35</v>
      </c>
      <c r="I14" s="59" t="s">
        <v>978</v>
      </c>
      <c r="J14" s="55"/>
      <c r="K14" s="70"/>
      <c r="L14" s="62"/>
      <c r="M14" s="66"/>
      <c r="N14" s="64" t="s">
        <v>569</v>
      </c>
      <c r="O14" s="56"/>
      <c r="P14" s="57"/>
      <c r="Q14" s="67" t="s">
        <v>23</v>
      </c>
      <c r="R14" s="64" t="s">
        <v>252</v>
      </c>
      <c r="S14" s="73"/>
      <c r="T14" s="77" t="s">
        <v>35</v>
      </c>
      <c r="U14" s="59" t="s">
        <v>979</v>
      </c>
      <c r="V14" s="55"/>
      <c r="W14" s="70"/>
    </row>
    <row r="15" spans="1:23" s="65" customFormat="1" ht="12.75" customHeight="1">
      <c r="A15" s="78"/>
      <c r="B15" s="72"/>
      <c r="C15" s="72"/>
      <c r="D15" s="57"/>
      <c r="E15" s="58" t="s">
        <v>24</v>
      </c>
      <c r="F15" s="59" t="s">
        <v>980</v>
      </c>
      <c r="G15" s="72"/>
      <c r="H15" s="77" t="s">
        <v>36</v>
      </c>
      <c r="I15" s="59" t="s">
        <v>978</v>
      </c>
      <c r="J15" s="72"/>
      <c r="K15" s="79"/>
      <c r="L15" s="80"/>
      <c r="M15" s="78"/>
      <c r="N15" s="72"/>
      <c r="O15" s="72"/>
      <c r="P15" s="57"/>
      <c r="Q15" s="58" t="s">
        <v>24</v>
      </c>
      <c r="R15" s="64" t="s">
        <v>981</v>
      </c>
      <c r="S15" s="72"/>
      <c r="T15" s="77" t="s">
        <v>36</v>
      </c>
      <c r="U15" s="59" t="s">
        <v>979</v>
      </c>
      <c r="V15" s="72"/>
      <c r="W15" s="79"/>
    </row>
    <row r="16" spans="1:23" ht="4.5" customHeight="1">
      <c r="A16" s="81"/>
      <c r="B16" s="82"/>
      <c r="C16" s="83"/>
      <c r="D16" s="84"/>
      <c r="E16" s="85"/>
      <c r="F16" s="86"/>
      <c r="G16" s="87"/>
      <c r="H16" s="87"/>
      <c r="I16" s="83"/>
      <c r="J16" s="82"/>
      <c r="K16" s="88"/>
      <c r="M16" s="81"/>
      <c r="N16" s="82"/>
      <c r="O16" s="83"/>
      <c r="P16" s="84"/>
      <c r="Q16" s="85"/>
      <c r="R16" s="86"/>
      <c r="S16" s="87"/>
      <c r="T16" s="87"/>
      <c r="U16" s="83"/>
      <c r="V16" s="82"/>
      <c r="W16" s="88"/>
    </row>
    <row r="17" spans="1:23" ht="12.75" customHeight="1">
      <c r="A17" s="90"/>
      <c r="B17" s="90" t="s">
        <v>37</v>
      </c>
      <c r="C17" s="91"/>
      <c r="D17" s="92" t="s">
        <v>38</v>
      </c>
      <c r="E17" s="92" t="s">
        <v>39</v>
      </c>
      <c r="F17" s="92" t="s">
        <v>40</v>
      </c>
      <c r="G17" s="93" t="s">
        <v>41</v>
      </c>
      <c r="H17" s="93"/>
      <c r="I17" s="91" t="s">
        <v>42</v>
      </c>
      <c r="J17" s="92" t="s">
        <v>37</v>
      </c>
      <c r="K17" s="90" t="s">
        <v>43</v>
      </c>
      <c r="L17" s="40">
        <v>150</v>
      </c>
      <c r="M17" s="90"/>
      <c r="N17" s="90" t="s">
        <v>37</v>
      </c>
      <c r="O17" s="91"/>
      <c r="P17" s="92" t="s">
        <v>38</v>
      </c>
      <c r="Q17" s="92" t="s">
        <v>39</v>
      </c>
      <c r="R17" s="92" t="s">
        <v>40</v>
      </c>
      <c r="S17" s="93" t="s">
        <v>41</v>
      </c>
      <c r="T17" s="93"/>
      <c r="U17" s="91" t="s">
        <v>42</v>
      </c>
      <c r="V17" s="92" t="s">
        <v>37</v>
      </c>
      <c r="W17" s="90" t="s">
        <v>43</v>
      </c>
    </row>
    <row r="18" spans="1:23" ht="12.75">
      <c r="A18" s="94" t="s">
        <v>43</v>
      </c>
      <c r="B18" s="94" t="s">
        <v>44</v>
      </c>
      <c r="C18" s="95" t="s">
        <v>45</v>
      </c>
      <c r="D18" s="96" t="s">
        <v>46</v>
      </c>
      <c r="E18" s="96" t="s">
        <v>47</v>
      </c>
      <c r="F18" s="96"/>
      <c r="G18" s="97" t="s">
        <v>45</v>
      </c>
      <c r="H18" s="97" t="s">
        <v>42</v>
      </c>
      <c r="I18" s="95"/>
      <c r="J18" s="94" t="s">
        <v>44</v>
      </c>
      <c r="K18" s="94"/>
      <c r="L18" s="40">
        <v>150</v>
      </c>
      <c r="M18" s="94" t="s">
        <v>43</v>
      </c>
      <c r="N18" s="94" t="s">
        <v>44</v>
      </c>
      <c r="O18" s="95" t="s">
        <v>45</v>
      </c>
      <c r="P18" s="96" t="s">
        <v>46</v>
      </c>
      <c r="Q18" s="96" t="s">
        <v>47</v>
      </c>
      <c r="R18" s="96"/>
      <c r="S18" s="97" t="s">
        <v>45</v>
      </c>
      <c r="T18" s="97" t="s">
        <v>42</v>
      </c>
      <c r="U18" s="95"/>
      <c r="V18" s="94" t="s">
        <v>44</v>
      </c>
      <c r="W18" s="94"/>
    </row>
    <row r="19" spans="1:23" ht="16.5" customHeight="1">
      <c r="A19" s="98">
        <v>-2</v>
      </c>
      <c r="B19" s="99">
        <v>7</v>
      </c>
      <c r="C19" s="100">
        <v>11</v>
      </c>
      <c r="D19" s="101" t="s">
        <v>69</v>
      </c>
      <c r="E19" s="101" t="s">
        <v>30</v>
      </c>
      <c r="F19" s="101">
        <v>11</v>
      </c>
      <c r="G19" s="101">
        <v>200</v>
      </c>
      <c r="H19" s="101"/>
      <c r="I19" s="100">
        <v>41</v>
      </c>
      <c r="J19" s="99">
        <v>7</v>
      </c>
      <c r="K19" s="98">
        <v>2</v>
      </c>
      <c r="L19" s="40"/>
      <c r="M19" s="98">
        <v>3</v>
      </c>
      <c r="N19" s="99">
        <v>8</v>
      </c>
      <c r="O19" s="100">
        <v>11</v>
      </c>
      <c r="P19" s="101" t="s">
        <v>70</v>
      </c>
      <c r="Q19" s="101" t="s">
        <v>36</v>
      </c>
      <c r="R19" s="101">
        <v>10</v>
      </c>
      <c r="S19" s="101"/>
      <c r="T19" s="101">
        <v>170</v>
      </c>
      <c r="U19" s="100">
        <v>41</v>
      </c>
      <c r="V19" s="99">
        <v>6</v>
      </c>
      <c r="W19" s="98">
        <v>-3</v>
      </c>
    </row>
    <row r="20" spans="1:23" ht="16.5" customHeight="1">
      <c r="A20" s="98">
        <v>5</v>
      </c>
      <c r="B20" s="99">
        <v>12</v>
      </c>
      <c r="C20" s="100">
        <v>42</v>
      </c>
      <c r="D20" s="101" t="s">
        <v>89</v>
      </c>
      <c r="E20" s="101" t="s">
        <v>30</v>
      </c>
      <c r="F20" s="101">
        <v>11</v>
      </c>
      <c r="G20" s="101">
        <v>450</v>
      </c>
      <c r="H20" s="101"/>
      <c r="I20" s="100">
        <v>12</v>
      </c>
      <c r="J20" s="99">
        <v>2</v>
      </c>
      <c r="K20" s="98">
        <v>-5</v>
      </c>
      <c r="L20" s="40"/>
      <c r="M20" s="98">
        <v>9</v>
      </c>
      <c r="N20" s="99">
        <v>12</v>
      </c>
      <c r="O20" s="100">
        <v>42</v>
      </c>
      <c r="P20" s="101" t="s">
        <v>61</v>
      </c>
      <c r="Q20" s="101" t="s">
        <v>36</v>
      </c>
      <c r="R20" s="101">
        <v>9</v>
      </c>
      <c r="S20" s="101">
        <v>100</v>
      </c>
      <c r="T20" s="101"/>
      <c r="U20" s="100">
        <v>12</v>
      </c>
      <c r="V20" s="99">
        <v>2</v>
      </c>
      <c r="W20" s="98">
        <v>-9</v>
      </c>
    </row>
    <row r="21" spans="1:23" ht="16.5" customHeight="1">
      <c r="A21" s="98">
        <v>-2</v>
      </c>
      <c r="B21" s="99">
        <v>7</v>
      </c>
      <c r="C21" s="100">
        <v>21</v>
      </c>
      <c r="D21" s="101" t="s">
        <v>69</v>
      </c>
      <c r="E21" s="101" t="s">
        <v>30</v>
      </c>
      <c r="F21" s="101">
        <v>11</v>
      </c>
      <c r="G21" s="101">
        <v>200</v>
      </c>
      <c r="H21" s="101"/>
      <c r="I21" s="100">
        <v>31</v>
      </c>
      <c r="J21" s="102">
        <v>7</v>
      </c>
      <c r="K21" s="103">
        <v>2</v>
      </c>
      <c r="L21" s="104"/>
      <c r="M21" s="103">
        <v>-11</v>
      </c>
      <c r="N21" s="102">
        <v>0</v>
      </c>
      <c r="O21" s="100">
        <v>21</v>
      </c>
      <c r="P21" s="101" t="s">
        <v>62</v>
      </c>
      <c r="Q21" s="101" t="s">
        <v>36</v>
      </c>
      <c r="R21" s="101">
        <v>10</v>
      </c>
      <c r="S21" s="101"/>
      <c r="T21" s="101">
        <v>790</v>
      </c>
      <c r="U21" s="100">
        <v>31</v>
      </c>
      <c r="V21" s="99">
        <v>14</v>
      </c>
      <c r="W21" s="98">
        <v>11</v>
      </c>
    </row>
    <row r="22" spans="1:23" ht="16.5" customHeight="1">
      <c r="A22" s="98">
        <v>-8</v>
      </c>
      <c r="B22" s="99">
        <v>1</v>
      </c>
      <c r="C22" s="100">
        <v>32</v>
      </c>
      <c r="D22" s="101" t="s">
        <v>89</v>
      </c>
      <c r="E22" s="101" t="s">
        <v>30</v>
      </c>
      <c r="F22" s="101">
        <v>8</v>
      </c>
      <c r="G22" s="101"/>
      <c r="H22" s="101">
        <v>100</v>
      </c>
      <c r="I22" s="100">
        <v>23</v>
      </c>
      <c r="J22" s="99">
        <v>13</v>
      </c>
      <c r="K22" s="98">
        <v>8</v>
      </c>
      <c r="L22" s="40"/>
      <c r="M22" s="98">
        <v>3</v>
      </c>
      <c r="N22" s="99">
        <v>8</v>
      </c>
      <c r="O22" s="100">
        <v>32</v>
      </c>
      <c r="P22" s="101" t="s">
        <v>63</v>
      </c>
      <c r="Q22" s="101" t="s">
        <v>36</v>
      </c>
      <c r="R22" s="101">
        <v>10</v>
      </c>
      <c r="S22" s="101"/>
      <c r="T22" s="101">
        <v>170</v>
      </c>
      <c r="U22" s="100">
        <v>23</v>
      </c>
      <c r="V22" s="99">
        <v>6</v>
      </c>
      <c r="W22" s="98">
        <v>-3</v>
      </c>
    </row>
    <row r="23" spans="1:23" ht="16.5" customHeight="1">
      <c r="A23" s="98">
        <v>-2</v>
      </c>
      <c r="B23" s="99">
        <v>4</v>
      </c>
      <c r="C23" s="100">
        <v>72</v>
      </c>
      <c r="D23" s="101" t="s">
        <v>69</v>
      </c>
      <c r="E23" s="101" t="s">
        <v>30</v>
      </c>
      <c r="F23" s="101">
        <v>10</v>
      </c>
      <c r="G23" s="101">
        <v>170</v>
      </c>
      <c r="H23" s="101"/>
      <c r="I23" s="100">
        <v>52</v>
      </c>
      <c r="J23" s="99">
        <v>10</v>
      </c>
      <c r="K23" s="98">
        <v>2</v>
      </c>
      <c r="L23" s="40"/>
      <c r="M23" s="98">
        <v>-8</v>
      </c>
      <c r="N23" s="99">
        <v>3</v>
      </c>
      <c r="O23" s="100">
        <v>72</v>
      </c>
      <c r="P23" s="101" t="s">
        <v>61</v>
      </c>
      <c r="Q23" s="101" t="s">
        <v>36</v>
      </c>
      <c r="R23" s="101">
        <v>10</v>
      </c>
      <c r="S23" s="101"/>
      <c r="T23" s="101">
        <v>620</v>
      </c>
      <c r="U23" s="100">
        <v>52</v>
      </c>
      <c r="V23" s="99">
        <v>11</v>
      </c>
      <c r="W23" s="98">
        <v>8</v>
      </c>
    </row>
    <row r="24" spans="1:23" ht="16.5" customHeight="1">
      <c r="A24" s="98">
        <v>-8</v>
      </c>
      <c r="B24" s="99">
        <v>1</v>
      </c>
      <c r="C24" s="100">
        <v>51</v>
      </c>
      <c r="D24" s="101" t="s">
        <v>89</v>
      </c>
      <c r="E24" s="101" t="s">
        <v>30</v>
      </c>
      <c r="F24" s="101">
        <v>8</v>
      </c>
      <c r="G24" s="101"/>
      <c r="H24" s="101">
        <v>100</v>
      </c>
      <c r="I24" s="100">
        <v>71</v>
      </c>
      <c r="J24" s="99">
        <v>13</v>
      </c>
      <c r="K24" s="98">
        <v>8</v>
      </c>
      <c r="L24" s="40"/>
      <c r="M24" s="98">
        <v>10</v>
      </c>
      <c r="N24" s="99">
        <v>14</v>
      </c>
      <c r="O24" s="100">
        <v>51</v>
      </c>
      <c r="P24" s="101" t="s">
        <v>62</v>
      </c>
      <c r="Q24" s="101" t="s">
        <v>36</v>
      </c>
      <c r="R24" s="101">
        <v>9</v>
      </c>
      <c r="S24" s="101">
        <v>200</v>
      </c>
      <c r="T24" s="101"/>
      <c r="U24" s="100">
        <v>71</v>
      </c>
      <c r="V24" s="99">
        <v>0</v>
      </c>
      <c r="W24" s="98">
        <v>-10</v>
      </c>
    </row>
    <row r="25" spans="1:23" ht="16.5" customHeight="1">
      <c r="A25" s="98">
        <v>10</v>
      </c>
      <c r="B25" s="99">
        <v>14</v>
      </c>
      <c r="C25" s="100">
        <v>81</v>
      </c>
      <c r="D25" s="101" t="s">
        <v>168</v>
      </c>
      <c r="E25" s="101" t="s">
        <v>30</v>
      </c>
      <c r="F25" s="101">
        <v>11</v>
      </c>
      <c r="G25" s="101">
        <v>730</v>
      </c>
      <c r="H25" s="101"/>
      <c r="I25" s="100">
        <v>61</v>
      </c>
      <c r="J25" s="102">
        <v>0</v>
      </c>
      <c r="K25" s="103">
        <v>-10</v>
      </c>
      <c r="L25" s="104"/>
      <c r="M25" s="103">
        <v>3</v>
      </c>
      <c r="N25" s="102">
        <v>8</v>
      </c>
      <c r="O25" s="100">
        <v>81</v>
      </c>
      <c r="P25" s="101" t="s">
        <v>63</v>
      </c>
      <c r="Q25" s="101" t="s">
        <v>36</v>
      </c>
      <c r="R25" s="101">
        <v>10</v>
      </c>
      <c r="S25" s="101"/>
      <c r="T25" s="101">
        <v>170</v>
      </c>
      <c r="U25" s="100">
        <v>61</v>
      </c>
      <c r="V25" s="99">
        <v>6</v>
      </c>
      <c r="W25" s="98">
        <v>-3</v>
      </c>
    </row>
    <row r="26" spans="1:23" ht="16.5" customHeight="1">
      <c r="A26" s="98">
        <v>5</v>
      </c>
      <c r="B26" s="99">
        <v>10</v>
      </c>
      <c r="C26" s="100">
        <v>62</v>
      </c>
      <c r="D26" s="101" t="s">
        <v>89</v>
      </c>
      <c r="E26" s="101" t="s">
        <v>30</v>
      </c>
      <c r="F26" s="101">
        <v>10</v>
      </c>
      <c r="G26" s="101">
        <v>420</v>
      </c>
      <c r="H26" s="101"/>
      <c r="I26" s="100">
        <v>82</v>
      </c>
      <c r="J26" s="99">
        <v>4</v>
      </c>
      <c r="K26" s="98">
        <v>-5</v>
      </c>
      <c r="L26" s="40"/>
      <c r="M26" s="98">
        <v>-8</v>
      </c>
      <c r="N26" s="99">
        <v>3</v>
      </c>
      <c r="O26" s="100">
        <v>62</v>
      </c>
      <c r="P26" s="101" t="s">
        <v>61</v>
      </c>
      <c r="Q26" s="101" t="s">
        <v>36</v>
      </c>
      <c r="R26" s="101">
        <v>10</v>
      </c>
      <c r="S26" s="101"/>
      <c r="T26" s="101">
        <v>620</v>
      </c>
      <c r="U26" s="100">
        <v>82</v>
      </c>
      <c r="V26" s="99">
        <v>11</v>
      </c>
      <c r="W26" s="98">
        <v>8</v>
      </c>
    </row>
    <row r="27" spans="1:23" s="65" customFormat="1" ht="30" customHeight="1">
      <c r="A27" s="41"/>
      <c r="B27" s="41"/>
      <c r="C27" s="105"/>
      <c r="D27" s="41"/>
      <c r="E27" s="41"/>
      <c r="F27" s="41"/>
      <c r="G27" s="41"/>
      <c r="H27" s="41"/>
      <c r="I27" s="105"/>
      <c r="J27" s="41"/>
      <c r="K27" s="39"/>
      <c r="L27" s="89"/>
      <c r="M27" s="41"/>
      <c r="N27" s="41"/>
      <c r="O27" s="105"/>
      <c r="P27" s="41"/>
      <c r="Q27" s="41"/>
      <c r="R27" s="41"/>
      <c r="S27" s="41"/>
      <c r="T27" s="41"/>
      <c r="U27" s="105"/>
      <c r="V27" s="41"/>
      <c r="W27" s="41"/>
    </row>
    <row r="28" spans="1:23" s="65" customFormat="1" ht="15">
      <c r="A28" s="32"/>
      <c r="B28" s="33" t="s">
        <v>10</v>
      </c>
      <c r="C28" s="34"/>
      <c r="D28" s="33"/>
      <c r="E28" s="35">
        <v>27</v>
      </c>
      <c r="F28" s="36"/>
      <c r="G28" s="37" t="s">
        <v>12</v>
      </c>
      <c r="H28" s="37"/>
      <c r="I28" s="38" t="s">
        <v>51</v>
      </c>
      <c r="J28" s="38"/>
      <c r="K28" s="39"/>
      <c r="L28" s="40">
        <v>150</v>
      </c>
      <c r="M28" s="32"/>
      <c r="N28" s="33" t="s">
        <v>10</v>
      </c>
      <c r="O28" s="34"/>
      <c r="P28" s="33"/>
      <c r="Q28" s="35">
        <v>28</v>
      </c>
      <c r="R28" s="36"/>
      <c r="S28" s="37" t="s">
        <v>12</v>
      </c>
      <c r="T28" s="37"/>
      <c r="U28" s="38" t="s">
        <v>53</v>
      </c>
      <c r="V28" s="38"/>
      <c r="W28" s="39"/>
    </row>
    <row r="29" spans="1:23" s="65" customFormat="1" ht="12.75">
      <c r="A29" s="42"/>
      <c r="B29" s="42"/>
      <c r="C29" s="43"/>
      <c r="D29" s="44"/>
      <c r="E29" s="44"/>
      <c r="F29" s="44"/>
      <c r="G29" s="45" t="s">
        <v>16</v>
      </c>
      <c r="H29" s="45"/>
      <c r="I29" s="38" t="s">
        <v>17</v>
      </c>
      <c r="J29" s="38"/>
      <c r="K29" s="39"/>
      <c r="L29" s="40">
        <v>150</v>
      </c>
      <c r="M29" s="42"/>
      <c r="N29" s="42"/>
      <c r="O29" s="43"/>
      <c r="P29" s="44"/>
      <c r="Q29" s="44"/>
      <c r="R29" s="44"/>
      <c r="S29" s="45" t="s">
        <v>16</v>
      </c>
      <c r="T29" s="45"/>
      <c r="U29" s="38" t="s">
        <v>18</v>
      </c>
      <c r="V29" s="38"/>
      <c r="W29" s="39"/>
    </row>
    <row r="30" spans="1:23" ht="4.5" customHeight="1">
      <c r="A30" s="46"/>
      <c r="B30" s="47"/>
      <c r="C30" s="48"/>
      <c r="D30" s="49"/>
      <c r="E30" s="50"/>
      <c r="F30" s="51"/>
      <c r="G30" s="52"/>
      <c r="H30" s="52"/>
      <c r="I30" s="48"/>
      <c r="J30" s="47"/>
      <c r="K30" s="53"/>
      <c r="L30" s="40"/>
      <c r="M30" s="46"/>
      <c r="N30" s="47"/>
      <c r="O30" s="48"/>
      <c r="P30" s="49"/>
      <c r="Q30" s="50"/>
      <c r="R30" s="51"/>
      <c r="S30" s="52"/>
      <c r="T30" s="52"/>
      <c r="U30" s="48"/>
      <c r="V30" s="47"/>
      <c r="W30" s="53"/>
    </row>
    <row r="31" spans="1:23" s="65" customFormat="1" ht="12.75" customHeight="1">
      <c r="A31" s="54" t="s">
        <v>963</v>
      </c>
      <c r="B31" s="55"/>
      <c r="C31" s="56"/>
      <c r="D31" s="57"/>
      <c r="E31" s="58" t="s">
        <v>19</v>
      </c>
      <c r="F31" s="59" t="s">
        <v>982</v>
      </c>
      <c r="G31" s="60"/>
      <c r="H31" s="61"/>
      <c r="I31" s="135">
        <v>0</v>
      </c>
      <c r="J31" s="135"/>
      <c r="K31" s="136"/>
      <c r="L31" s="62"/>
      <c r="M31" s="63" t="s">
        <v>963</v>
      </c>
      <c r="N31" s="55"/>
      <c r="O31" s="56"/>
      <c r="P31" s="57"/>
      <c r="Q31" s="58" t="s">
        <v>19</v>
      </c>
      <c r="R31" s="64" t="s">
        <v>983</v>
      </c>
      <c r="S31" s="60"/>
      <c r="T31" s="61"/>
      <c r="U31" s="135">
        <v>0</v>
      </c>
      <c r="V31" s="135"/>
      <c r="W31" s="136"/>
    </row>
    <row r="32" spans="1:23" s="65" customFormat="1" ht="12.75" customHeight="1">
      <c r="A32" s="66"/>
      <c r="B32" s="55"/>
      <c r="C32" s="56"/>
      <c r="D32" s="57"/>
      <c r="E32" s="67" t="s">
        <v>21</v>
      </c>
      <c r="F32" s="59" t="s">
        <v>984</v>
      </c>
      <c r="G32" s="68"/>
      <c r="H32" s="69"/>
      <c r="I32" s="73"/>
      <c r="J32" s="130">
        <v>3.1</v>
      </c>
      <c r="K32" s="131"/>
      <c r="L32" s="62"/>
      <c r="M32" s="66"/>
      <c r="N32" s="55"/>
      <c r="O32" s="56"/>
      <c r="P32" s="57"/>
      <c r="Q32" s="67" t="s">
        <v>21</v>
      </c>
      <c r="R32" s="64" t="s">
        <v>985</v>
      </c>
      <c r="S32" s="68"/>
      <c r="T32" s="69"/>
      <c r="U32" s="73"/>
      <c r="V32" s="130">
        <v>13.1</v>
      </c>
      <c r="W32" s="131"/>
    </row>
    <row r="33" spans="1:23" s="65" customFormat="1" ht="12.75" customHeight="1">
      <c r="A33" s="66"/>
      <c r="B33" s="55"/>
      <c r="C33" s="56"/>
      <c r="D33" s="57"/>
      <c r="E33" s="67" t="s">
        <v>23</v>
      </c>
      <c r="F33" s="59" t="s">
        <v>986</v>
      </c>
      <c r="G33" s="60"/>
      <c r="H33" s="69"/>
      <c r="I33" s="132">
        <v>16.1</v>
      </c>
      <c r="J33" s="130" t="s">
        <v>140</v>
      </c>
      <c r="K33" s="133">
        <v>9.1</v>
      </c>
      <c r="L33" s="62"/>
      <c r="M33" s="66"/>
      <c r="N33" s="55"/>
      <c r="O33" s="56"/>
      <c r="P33" s="57"/>
      <c r="Q33" s="67" t="s">
        <v>23</v>
      </c>
      <c r="R33" s="64" t="s">
        <v>987</v>
      </c>
      <c r="S33" s="60"/>
      <c r="T33" s="69"/>
      <c r="U33" s="132">
        <v>11.1</v>
      </c>
      <c r="V33" s="130" t="s">
        <v>140</v>
      </c>
      <c r="W33" s="133">
        <v>7.1</v>
      </c>
    </row>
    <row r="34" spans="1:23" s="65" customFormat="1" ht="12.75" customHeight="1">
      <c r="A34" s="66"/>
      <c r="B34" s="55"/>
      <c r="C34" s="56"/>
      <c r="D34" s="57"/>
      <c r="E34" s="58" t="s">
        <v>24</v>
      </c>
      <c r="F34" s="59" t="s">
        <v>198</v>
      </c>
      <c r="G34" s="60"/>
      <c r="H34" s="69"/>
      <c r="I34" s="73"/>
      <c r="J34" s="130">
        <v>12.1</v>
      </c>
      <c r="K34" s="131"/>
      <c r="L34" s="62"/>
      <c r="M34" s="66"/>
      <c r="N34" s="55"/>
      <c r="O34" s="56"/>
      <c r="P34" s="57"/>
      <c r="Q34" s="58" t="s">
        <v>24</v>
      </c>
      <c r="R34" s="64" t="s">
        <v>730</v>
      </c>
      <c r="S34" s="60"/>
      <c r="T34" s="69"/>
      <c r="U34" s="73"/>
      <c r="V34" s="130">
        <v>9.1</v>
      </c>
      <c r="W34" s="131"/>
    </row>
    <row r="35" spans="1:23" s="65" customFormat="1" ht="12.75" customHeight="1">
      <c r="A35" s="71" t="s">
        <v>19</v>
      </c>
      <c r="B35" s="59" t="s">
        <v>988</v>
      </c>
      <c r="C35" s="56"/>
      <c r="D35" s="57"/>
      <c r="E35" s="72"/>
      <c r="F35" s="60"/>
      <c r="G35" s="58" t="s">
        <v>19</v>
      </c>
      <c r="H35" s="59" t="s">
        <v>989</v>
      </c>
      <c r="I35" s="60"/>
      <c r="J35" s="73"/>
      <c r="K35" s="70"/>
      <c r="L35" s="62"/>
      <c r="M35" s="71" t="s">
        <v>19</v>
      </c>
      <c r="N35" s="64" t="s">
        <v>87</v>
      </c>
      <c r="O35" s="56"/>
      <c r="P35" s="57"/>
      <c r="Q35" s="72"/>
      <c r="R35" s="106"/>
      <c r="S35" s="58" t="s">
        <v>19</v>
      </c>
      <c r="T35" s="59" t="s">
        <v>990</v>
      </c>
      <c r="U35" s="60"/>
      <c r="V35" s="73"/>
      <c r="W35" s="70"/>
    </row>
    <row r="36" spans="1:23" s="65" customFormat="1" ht="12.75" customHeight="1">
      <c r="A36" s="74" t="s">
        <v>21</v>
      </c>
      <c r="B36" s="59" t="s">
        <v>991</v>
      </c>
      <c r="C36" s="75"/>
      <c r="D36" s="57"/>
      <c r="E36" s="72"/>
      <c r="F36" s="69"/>
      <c r="G36" s="67" t="s">
        <v>21</v>
      </c>
      <c r="H36" s="59" t="s">
        <v>992</v>
      </c>
      <c r="I36" s="60"/>
      <c r="J36" s="73"/>
      <c r="K36" s="70"/>
      <c r="L36" s="62"/>
      <c r="M36" s="74" t="s">
        <v>21</v>
      </c>
      <c r="N36" s="64" t="s">
        <v>993</v>
      </c>
      <c r="O36" s="75"/>
      <c r="P36" s="57"/>
      <c r="Q36" s="72"/>
      <c r="R36" s="107"/>
      <c r="S36" s="67" t="s">
        <v>21</v>
      </c>
      <c r="T36" s="59" t="s">
        <v>994</v>
      </c>
      <c r="U36" s="60"/>
      <c r="V36" s="73"/>
      <c r="W36" s="70"/>
    </row>
    <row r="37" spans="1:23" s="65" customFormat="1" ht="12.75" customHeight="1">
      <c r="A37" s="74" t="s">
        <v>23</v>
      </c>
      <c r="B37" s="59" t="s">
        <v>28</v>
      </c>
      <c r="C37" s="56"/>
      <c r="D37" s="57"/>
      <c r="E37" s="72"/>
      <c r="F37" s="69"/>
      <c r="G37" s="67" t="s">
        <v>23</v>
      </c>
      <c r="H37" s="59" t="s">
        <v>995</v>
      </c>
      <c r="I37" s="60"/>
      <c r="J37" s="60"/>
      <c r="K37" s="70"/>
      <c r="L37" s="62"/>
      <c r="M37" s="74" t="s">
        <v>23</v>
      </c>
      <c r="N37" s="64" t="s">
        <v>667</v>
      </c>
      <c r="O37" s="56"/>
      <c r="P37" s="57"/>
      <c r="Q37" s="72"/>
      <c r="R37" s="107"/>
      <c r="S37" s="67" t="s">
        <v>23</v>
      </c>
      <c r="T37" s="59" t="s">
        <v>31</v>
      </c>
      <c r="U37" s="60"/>
      <c r="V37" s="60"/>
      <c r="W37" s="70"/>
    </row>
    <row r="38" spans="1:23" s="65" customFormat="1" ht="12.75" customHeight="1">
      <c r="A38" s="71" t="s">
        <v>24</v>
      </c>
      <c r="B38" s="59" t="s">
        <v>241</v>
      </c>
      <c r="C38" s="75"/>
      <c r="D38" s="57"/>
      <c r="E38" s="72"/>
      <c r="F38" s="60"/>
      <c r="G38" s="58" t="s">
        <v>24</v>
      </c>
      <c r="H38" s="59" t="s">
        <v>996</v>
      </c>
      <c r="I38" s="59" t="s">
        <v>27</v>
      </c>
      <c r="J38" s="73"/>
      <c r="K38" s="70"/>
      <c r="L38" s="62"/>
      <c r="M38" s="71" t="s">
        <v>24</v>
      </c>
      <c r="N38" s="64" t="s">
        <v>997</v>
      </c>
      <c r="O38" s="75"/>
      <c r="P38" s="57"/>
      <c r="Q38" s="72"/>
      <c r="R38" s="106"/>
      <c r="S38" s="58" t="s">
        <v>24</v>
      </c>
      <c r="T38" s="59" t="s">
        <v>998</v>
      </c>
      <c r="U38" s="59" t="s">
        <v>27</v>
      </c>
      <c r="V38" s="73"/>
      <c r="W38" s="70"/>
    </row>
    <row r="39" spans="1:23" s="65" customFormat="1" ht="12.75" customHeight="1">
      <c r="A39" s="76"/>
      <c r="B39" s="75"/>
      <c r="C39" s="75"/>
      <c r="D39" s="57"/>
      <c r="E39" s="58" t="s">
        <v>19</v>
      </c>
      <c r="F39" s="59" t="s">
        <v>60</v>
      </c>
      <c r="G39" s="60"/>
      <c r="H39" s="77" t="s">
        <v>30</v>
      </c>
      <c r="I39" s="59" t="s">
        <v>999</v>
      </c>
      <c r="J39" s="73"/>
      <c r="K39" s="70"/>
      <c r="L39" s="62"/>
      <c r="M39" s="76"/>
      <c r="N39" s="75"/>
      <c r="O39" s="75"/>
      <c r="P39" s="57"/>
      <c r="Q39" s="58" t="s">
        <v>19</v>
      </c>
      <c r="R39" s="64" t="s">
        <v>1000</v>
      </c>
      <c r="S39" s="60"/>
      <c r="T39" s="77" t="s">
        <v>30</v>
      </c>
      <c r="U39" s="59" t="s">
        <v>1001</v>
      </c>
      <c r="V39" s="73"/>
      <c r="W39" s="70"/>
    </row>
    <row r="40" spans="1:23" s="65" customFormat="1" ht="12.75" customHeight="1">
      <c r="A40" s="66"/>
      <c r="B40" s="59" t="s">
        <v>32</v>
      </c>
      <c r="C40" s="56"/>
      <c r="D40" s="57"/>
      <c r="E40" s="67" t="s">
        <v>21</v>
      </c>
      <c r="F40" s="59" t="s">
        <v>1002</v>
      </c>
      <c r="G40" s="60"/>
      <c r="H40" s="77" t="s">
        <v>33</v>
      </c>
      <c r="I40" s="59" t="s">
        <v>999</v>
      </c>
      <c r="J40" s="55"/>
      <c r="K40" s="70"/>
      <c r="L40" s="62"/>
      <c r="M40" s="66"/>
      <c r="N40" s="64" t="s">
        <v>32</v>
      </c>
      <c r="O40" s="56"/>
      <c r="P40" s="57"/>
      <c r="Q40" s="67" t="s">
        <v>21</v>
      </c>
      <c r="R40" s="64" t="s">
        <v>87</v>
      </c>
      <c r="S40" s="60"/>
      <c r="T40" s="77" t="s">
        <v>33</v>
      </c>
      <c r="U40" s="59" t="s">
        <v>1001</v>
      </c>
      <c r="V40" s="55"/>
      <c r="W40" s="70"/>
    </row>
    <row r="41" spans="1:23" s="65" customFormat="1" ht="12.75" customHeight="1">
      <c r="A41" s="66"/>
      <c r="B41" s="59" t="s">
        <v>885</v>
      </c>
      <c r="C41" s="56"/>
      <c r="D41" s="57"/>
      <c r="E41" s="67" t="s">
        <v>23</v>
      </c>
      <c r="F41" s="59" t="s">
        <v>1003</v>
      </c>
      <c r="G41" s="73"/>
      <c r="H41" s="77" t="s">
        <v>35</v>
      </c>
      <c r="I41" s="59" t="s">
        <v>1004</v>
      </c>
      <c r="J41" s="55"/>
      <c r="K41" s="70"/>
      <c r="L41" s="62"/>
      <c r="M41" s="66"/>
      <c r="N41" s="64" t="s">
        <v>1005</v>
      </c>
      <c r="O41" s="56"/>
      <c r="P41" s="57"/>
      <c r="Q41" s="67" t="s">
        <v>23</v>
      </c>
      <c r="R41" s="64" t="s">
        <v>1006</v>
      </c>
      <c r="S41" s="73"/>
      <c r="T41" s="77" t="s">
        <v>35</v>
      </c>
      <c r="U41" s="59" t="s">
        <v>1007</v>
      </c>
      <c r="V41" s="55"/>
      <c r="W41" s="70"/>
    </row>
    <row r="42" spans="1:23" s="65" customFormat="1" ht="12.75" customHeight="1">
      <c r="A42" s="78"/>
      <c r="B42" s="72"/>
      <c r="C42" s="72"/>
      <c r="D42" s="57"/>
      <c r="E42" s="58" t="s">
        <v>24</v>
      </c>
      <c r="F42" s="59" t="s">
        <v>938</v>
      </c>
      <c r="G42" s="72"/>
      <c r="H42" s="77" t="s">
        <v>36</v>
      </c>
      <c r="I42" s="59" t="s">
        <v>1004</v>
      </c>
      <c r="J42" s="72"/>
      <c r="K42" s="79"/>
      <c r="L42" s="80"/>
      <c r="M42" s="78"/>
      <c r="N42" s="72"/>
      <c r="O42" s="72"/>
      <c r="P42" s="57"/>
      <c r="Q42" s="58" t="s">
        <v>24</v>
      </c>
      <c r="R42" s="64" t="s">
        <v>112</v>
      </c>
      <c r="S42" s="72"/>
      <c r="T42" s="77" t="s">
        <v>36</v>
      </c>
      <c r="U42" s="59" t="s">
        <v>1007</v>
      </c>
      <c r="V42" s="72"/>
      <c r="W42" s="79"/>
    </row>
    <row r="43" spans="1:23" ht="4.5" customHeight="1">
      <c r="A43" s="81"/>
      <c r="B43" s="82"/>
      <c r="C43" s="83"/>
      <c r="D43" s="84"/>
      <c r="E43" s="85"/>
      <c r="F43" s="86"/>
      <c r="G43" s="87"/>
      <c r="H43" s="87"/>
      <c r="I43" s="83"/>
      <c r="J43" s="82"/>
      <c r="K43" s="88"/>
      <c r="M43" s="81"/>
      <c r="N43" s="82"/>
      <c r="O43" s="83"/>
      <c r="P43" s="84"/>
      <c r="Q43" s="85"/>
      <c r="R43" s="86"/>
      <c r="S43" s="87"/>
      <c r="T43" s="87"/>
      <c r="U43" s="83"/>
      <c r="V43" s="82"/>
      <c r="W43" s="88"/>
    </row>
    <row r="44" spans="1:23" ht="12.75" customHeight="1">
      <c r="A44" s="90"/>
      <c r="B44" s="90" t="s">
        <v>37</v>
      </c>
      <c r="C44" s="91"/>
      <c r="D44" s="92" t="s">
        <v>38</v>
      </c>
      <c r="E44" s="92" t="s">
        <v>39</v>
      </c>
      <c r="F44" s="92" t="s">
        <v>40</v>
      </c>
      <c r="G44" s="93" t="s">
        <v>41</v>
      </c>
      <c r="H44" s="93"/>
      <c r="I44" s="91" t="s">
        <v>42</v>
      </c>
      <c r="J44" s="92" t="s">
        <v>37</v>
      </c>
      <c r="K44" s="90" t="s">
        <v>43</v>
      </c>
      <c r="L44" s="40">
        <v>150</v>
      </c>
      <c r="M44" s="90"/>
      <c r="N44" s="90" t="s">
        <v>37</v>
      </c>
      <c r="O44" s="91"/>
      <c r="P44" s="92" t="s">
        <v>38</v>
      </c>
      <c r="Q44" s="92" t="s">
        <v>39</v>
      </c>
      <c r="R44" s="92" t="s">
        <v>40</v>
      </c>
      <c r="S44" s="93" t="s">
        <v>41</v>
      </c>
      <c r="T44" s="93"/>
      <c r="U44" s="91" t="s">
        <v>42</v>
      </c>
      <c r="V44" s="92" t="s">
        <v>37</v>
      </c>
      <c r="W44" s="90" t="s">
        <v>43</v>
      </c>
    </row>
    <row r="45" spans="1:23" ht="12.75">
      <c r="A45" s="94" t="s">
        <v>43</v>
      </c>
      <c r="B45" s="94" t="s">
        <v>44</v>
      </c>
      <c r="C45" s="95" t="s">
        <v>45</v>
      </c>
      <c r="D45" s="96" t="s">
        <v>46</v>
      </c>
      <c r="E45" s="96" t="s">
        <v>47</v>
      </c>
      <c r="F45" s="96"/>
      <c r="G45" s="97" t="s">
        <v>45</v>
      </c>
      <c r="H45" s="97" t="s">
        <v>42</v>
      </c>
      <c r="I45" s="95"/>
      <c r="J45" s="94" t="s">
        <v>44</v>
      </c>
      <c r="K45" s="94"/>
      <c r="L45" s="40">
        <v>150</v>
      </c>
      <c r="M45" s="94" t="s">
        <v>43</v>
      </c>
      <c r="N45" s="94" t="s">
        <v>44</v>
      </c>
      <c r="O45" s="95" t="s">
        <v>45</v>
      </c>
      <c r="P45" s="96" t="s">
        <v>46</v>
      </c>
      <c r="Q45" s="96" t="s">
        <v>47</v>
      </c>
      <c r="R45" s="96"/>
      <c r="S45" s="97" t="s">
        <v>45</v>
      </c>
      <c r="T45" s="97" t="s">
        <v>42</v>
      </c>
      <c r="U45" s="95"/>
      <c r="V45" s="94" t="s">
        <v>44</v>
      </c>
      <c r="W45" s="94"/>
    </row>
    <row r="46" spans="1:23" ht="16.5" customHeight="1">
      <c r="A46" s="98">
        <v>2</v>
      </c>
      <c r="B46" s="99">
        <v>13</v>
      </c>
      <c r="C46" s="100">
        <v>11</v>
      </c>
      <c r="D46" s="101" t="s">
        <v>61</v>
      </c>
      <c r="E46" s="101" t="s">
        <v>36</v>
      </c>
      <c r="F46" s="101">
        <v>7</v>
      </c>
      <c r="G46" s="101">
        <v>150</v>
      </c>
      <c r="H46" s="101"/>
      <c r="I46" s="100">
        <v>41</v>
      </c>
      <c r="J46" s="99">
        <v>1</v>
      </c>
      <c r="K46" s="98">
        <v>-2</v>
      </c>
      <c r="L46" s="40"/>
      <c r="M46" s="98">
        <v>-2</v>
      </c>
      <c r="N46" s="99">
        <v>4</v>
      </c>
      <c r="O46" s="100">
        <v>11</v>
      </c>
      <c r="P46" s="101" t="s">
        <v>89</v>
      </c>
      <c r="Q46" s="101" t="s">
        <v>36</v>
      </c>
      <c r="R46" s="101">
        <v>9</v>
      </c>
      <c r="S46" s="101">
        <v>50</v>
      </c>
      <c r="T46" s="101"/>
      <c r="U46" s="100">
        <v>41</v>
      </c>
      <c r="V46" s="99">
        <v>10</v>
      </c>
      <c r="W46" s="98">
        <v>2</v>
      </c>
    </row>
    <row r="47" spans="1:23" ht="16.5" customHeight="1">
      <c r="A47" s="98">
        <v>0</v>
      </c>
      <c r="B47" s="99">
        <v>6</v>
      </c>
      <c r="C47" s="100">
        <v>42</v>
      </c>
      <c r="D47" s="101" t="s">
        <v>61</v>
      </c>
      <c r="E47" s="101" t="s">
        <v>36</v>
      </c>
      <c r="F47" s="101">
        <v>8</v>
      </c>
      <c r="G47" s="101">
        <v>100</v>
      </c>
      <c r="H47" s="101"/>
      <c r="I47" s="100">
        <v>12</v>
      </c>
      <c r="J47" s="99">
        <v>8</v>
      </c>
      <c r="K47" s="98">
        <v>0</v>
      </c>
      <c r="L47" s="40"/>
      <c r="M47" s="98">
        <v>5</v>
      </c>
      <c r="N47" s="99">
        <v>13</v>
      </c>
      <c r="O47" s="100">
        <v>42</v>
      </c>
      <c r="P47" s="101" t="s">
        <v>200</v>
      </c>
      <c r="Q47" s="101" t="s">
        <v>36</v>
      </c>
      <c r="R47" s="101">
        <v>9</v>
      </c>
      <c r="S47" s="101">
        <v>300</v>
      </c>
      <c r="T47" s="101"/>
      <c r="U47" s="100">
        <v>12</v>
      </c>
      <c r="V47" s="99">
        <v>1</v>
      </c>
      <c r="W47" s="98">
        <v>-5</v>
      </c>
    </row>
    <row r="48" spans="1:23" ht="16.5" customHeight="1">
      <c r="A48" s="98">
        <v>0</v>
      </c>
      <c r="B48" s="99">
        <v>6</v>
      </c>
      <c r="C48" s="100">
        <v>21</v>
      </c>
      <c r="D48" s="101" t="s">
        <v>48</v>
      </c>
      <c r="E48" s="101" t="s">
        <v>36</v>
      </c>
      <c r="F48" s="101">
        <v>7</v>
      </c>
      <c r="G48" s="101">
        <v>100</v>
      </c>
      <c r="H48" s="101"/>
      <c r="I48" s="100">
        <v>31</v>
      </c>
      <c r="J48" s="102">
        <v>8</v>
      </c>
      <c r="K48" s="103">
        <v>0</v>
      </c>
      <c r="L48" s="104"/>
      <c r="M48" s="103">
        <v>5</v>
      </c>
      <c r="N48" s="102">
        <v>13</v>
      </c>
      <c r="O48" s="100">
        <v>21</v>
      </c>
      <c r="P48" s="101" t="s">
        <v>321</v>
      </c>
      <c r="Q48" s="101" t="s">
        <v>36</v>
      </c>
      <c r="R48" s="101">
        <v>8</v>
      </c>
      <c r="S48" s="101">
        <v>300</v>
      </c>
      <c r="T48" s="101"/>
      <c r="U48" s="100">
        <v>31</v>
      </c>
      <c r="V48" s="99">
        <v>1</v>
      </c>
      <c r="W48" s="98">
        <v>-5</v>
      </c>
    </row>
    <row r="49" spans="1:23" ht="16.5" customHeight="1">
      <c r="A49" s="98">
        <v>0</v>
      </c>
      <c r="B49" s="99">
        <v>6</v>
      </c>
      <c r="C49" s="100">
        <v>32</v>
      </c>
      <c r="D49" s="101" t="s">
        <v>48</v>
      </c>
      <c r="E49" s="101" t="s">
        <v>35</v>
      </c>
      <c r="F49" s="101">
        <v>7</v>
      </c>
      <c r="G49" s="101">
        <v>100</v>
      </c>
      <c r="H49" s="101"/>
      <c r="I49" s="100">
        <v>23</v>
      </c>
      <c r="J49" s="99">
        <v>8</v>
      </c>
      <c r="K49" s="98">
        <v>0</v>
      </c>
      <c r="L49" s="40"/>
      <c r="M49" s="98">
        <v>-14</v>
      </c>
      <c r="N49" s="99">
        <v>0</v>
      </c>
      <c r="O49" s="100">
        <v>32</v>
      </c>
      <c r="P49" s="101" t="s">
        <v>1008</v>
      </c>
      <c r="Q49" s="101" t="s">
        <v>33</v>
      </c>
      <c r="R49" s="101">
        <v>9</v>
      </c>
      <c r="S49" s="101"/>
      <c r="T49" s="101">
        <v>800</v>
      </c>
      <c r="U49" s="100">
        <v>23</v>
      </c>
      <c r="V49" s="99">
        <v>14</v>
      </c>
      <c r="W49" s="98">
        <v>14</v>
      </c>
    </row>
    <row r="50" spans="1:23" ht="16.5" customHeight="1">
      <c r="A50" s="98">
        <v>-2</v>
      </c>
      <c r="B50" s="99">
        <v>0</v>
      </c>
      <c r="C50" s="100">
        <v>72</v>
      </c>
      <c r="D50" s="101" t="s">
        <v>48</v>
      </c>
      <c r="E50" s="101" t="s">
        <v>36</v>
      </c>
      <c r="F50" s="101">
        <v>8</v>
      </c>
      <c r="G50" s="101">
        <v>50</v>
      </c>
      <c r="H50" s="101"/>
      <c r="I50" s="100">
        <v>52</v>
      </c>
      <c r="J50" s="99">
        <v>14</v>
      </c>
      <c r="K50" s="98">
        <v>2</v>
      </c>
      <c r="L50" s="40"/>
      <c r="M50" s="98">
        <v>0</v>
      </c>
      <c r="N50" s="99">
        <v>7</v>
      </c>
      <c r="O50" s="100">
        <v>72</v>
      </c>
      <c r="P50" s="101" t="s">
        <v>89</v>
      </c>
      <c r="Q50" s="101" t="s">
        <v>36</v>
      </c>
      <c r="R50" s="101">
        <v>8</v>
      </c>
      <c r="S50" s="101">
        <v>100</v>
      </c>
      <c r="T50" s="101"/>
      <c r="U50" s="100">
        <v>52</v>
      </c>
      <c r="V50" s="99">
        <v>7</v>
      </c>
      <c r="W50" s="98">
        <v>0</v>
      </c>
    </row>
    <row r="51" spans="1:23" ht="16.5" customHeight="1">
      <c r="A51" s="98">
        <v>0</v>
      </c>
      <c r="B51" s="99">
        <v>6</v>
      </c>
      <c r="C51" s="100">
        <v>51</v>
      </c>
      <c r="D51" s="101" t="s">
        <v>61</v>
      </c>
      <c r="E51" s="101" t="s">
        <v>35</v>
      </c>
      <c r="F51" s="101">
        <v>8</v>
      </c>
      <c r="G51" s="101">
        <v>100</v>
      </c>
      <c r="H51" s="101"/>
      <c r="I51" s="100">
        <v>71</v>
      </c>
      <c r="J51" s="99">
        <v>8</v>
      </c>
      <c r="K51" s="98">
        <v>0</v>
      </c>
      <c r="L51" s="40"/>
      <c r="M51" s="98">
        <v>0</v>
      </c>
      <c r="N51" s="99">
        <v>7</v>
      </c>
      <c r="O51" s="100">
        <v>51</v>
      </c>
      <c r="P51" s="101" t="s">
        <v>321</v>
      </c>
      <c r="Q51" s="101" t="s">
        <v>36</v>
      </c>
      <c r="R51" s="101">
        <v>9</v>
      </c>
      <c r="S51" s="101">
        <v>100</v>
      </c>
      <c r="T51" s="101"/>
      <c r="U51" s="100">
        <v>71</v>
      </c>
      <c r="V51" s="99">
        <v>7</v>
      </c>
      <c r="W51" s="98">
        <v>0</v>
      </c>
    </row>
    <row r="52" spans="1:23" ht="16.5" customHeight="1">
      <c r="A52" s="98">
        <v>0</v>
      </c>
      <c r="B52" s="99">
        <v>6</v>
      </c>
      <c r="C52" s="100">
        <v>81</v>
      </c>
      <c r="D52" s="101" t="s">
        <v>48</v>
      </c>
      <c r="E52" s="101" t="s">
        <v>36</v>
      </c>
      <c r="F52" s="101">
        <v>7</v>
      </c>
      <c r="G52" s="101">
        <v>100</v>
      </c>
      <c r="H52" s="101"/>
      <c r="I52" s="100">
        <v>61</v>
      </c>
      <c r="J52" s="102">
        <v>8</v>
      </c>
      <c r="K52" s="103">
        <v>0</v>
      </c>
      <c r="L52" s="104"/>
      <c r="M52" s="103">
        <v>3</v>
      </c>
      <c r="N52" s="102">
        <v>10</v>
      </c>
      <c r="O52" s="100">
        <v>81</v>
      </c>
      <c r="P52" s="101" t="s">
        <v>70</v>
      </c>
      <c r="Q52" s="101" t="s">
        <v>33</v>
      </c>
      <c r="R52" s="101">
        <v>11</v>
      </c>
      <c r="S52" s="101">
        <v>200</v>
      </c>
      <c r="T52" s="101"/>
      <c r="U52" s="100">
        <v>61</v>
      </c>
      <c r="V52" s="99">
        <v>4</v>
      </c>
      <c r="W52" s="98">
        <v>-3</v>
      </c>
    </row>
    <row r="53" spans="1:23" ht="16.5" customHeight="1">
      <c r="A53" s="98">
        <v>2</v>
      </c>
      <c r="B53" s="99">
        <v>13</v>
      </c>
      <c r="C53" s="100">
        <v>62</v>
      </c>
      <c r="D53" s="101" t="s">
        <v>48</v>
      </c>
      <c r="E53" s="101" t="s">
        <v>36</v>
      </c>
      <c r="F53" s="101">
        <v>6</v>
      </c>
      <c r="G53" s="101">
        <v>150</v>
      </c>
      <c r="H53" s="101"/>
      <c r="I53" s="100">
        <v>82</v>
      </c>
      <c r="J53" s="99">
        <v>1</v>
      </c>
      <c r="K53" s="98">
        <v>-2</v>
      </c>
      <c r="L53" s="40"/>
      <c r="M53" s="98">
        <v>-7</v>
      </c>
      <c r="N53" s="99">
        <v>2</v>
      </c>
      <c r="O53" s="100">
        <v>62</v>
      </c>
      <c r="P53" s="101" t="s">
        <v>170</v>
      </c>
      <c r="Q53" s="101" t="s">
        <v>30</v>
      </c>
      <c r="R53" s="101">
        <v>9</v>
      </c>
      <c r="S53" s="101"/>
      <c r="T53" s="101">
        <v>200</v>
      </c>
      <c r="U53" s="100">
        <v>82</v>
      </c>
      <c r="V53" s="99">
        <v>12</v>
      </c>
      <c r="W53" s="98">
        <v>7</v>
      </c>
    </row>
    <row r="54" spans="1:23" s="65" customFormat="1" ht="9.75" customHeight="1">
      <c r="A54" s="41"/>
      <c r="B54" s="41"/>
      <c r="C54" s="105"/>
      <c r="D54" s="41"/>
      <c r="E54" s="41"/>
      <c r="F54" s="41"/>
      <c r="G54" s="41"/>
      <c r="H54" s="41"/>
      <c r="I54" s="105"/>
      <c r="J54" s="41"/>
      <c r="K54" s="41"/>
      <c r="L54" s="89"/>
      <c r="M54" s="41"/>
      <c r="N54" s="41"/>
      <c r="O54" s="105"/>
      <c r="P54" s="41"/>
      <c r="Q54" s="41"/>
      <c r="R54" s="41"/>
      <c r="S54" s="41"/>
      <c r="T54" s="41"/>
      <c r="U54" s="105"/>
      <c r="V54" s="41"/>
      <c r="W54" s="41"/>
    </row>
    <row r="55" spans="1:23" s="65" customFormat="1" ht="15">
      <c r="A55" s="32"/>
      <c r="B55" s="33" t="s">
        <v>10</v>
      </c>
      <c r="C55" s="34"/>
      <c r="D55" s="33"/>
      <c r="E55" s="35">
        <v>29</v>
      </c>
      <c r="F55" s="36"/>
      <c r="G55" s="37" t="s">
        <v>12</v>
      </c>
      <c r="H55" s="37"/>
      <c r="I55" s="38" t="s">
        <v>13</v>
      </c>
      <c r="J55" s="38"/>
      <c r="K55" s="39"/>
      <c r="L55" s="40">
        <v>150</v>
      </c>
      <c r="M55" s="32"/>
      <c r="N55" s="33" t="s">
        <v>10</v>
      </c>
      <c r="O55" s="34"/>
      <c r="P55" s="33"/>
      <c r="Q55" s="35">
        <v>30</v>
      </c>
      <c r="R55" s="36"/>
      <c r="S55" s="37" t="s">
        <v>12</v>
      </c>
      <c r="T55" s="37"/>
      <c r="U55" s="38" t="s">
        <v>15</v>
      </c>
      <c r="V55" s="38"/>
      <c r="W55" s="39"/>
    </row>
    <row r="56" spans="1:23" s="65" customFormat="1" ht="12.75">
      <c r="A56" s="42"/>
      <c r="B56" s="42"/>
      <c r="C56" s="43"/>
      <c r="D56" s="44"/>
      <c r="E56" s="44"/>
      <c r="F56" s="44"/>
      <c r="G56" s="45" t="s">
        <v>16</v>
      </c>
      <c r="H56" s="45"/>
      <c r="I56" s="38" t="s">
        <v>55</v>
      </c>
      <c r="J56" s="38"/>
      <c r="K56" s="39"/>
      <c r="L56" s="40">
        <v>150</v>
      </c>
      <c r="M56" s="42"/>
      <c r="N56" s="42"/>
      <c r="O56" s="43"/>
      <c r="P56" s="44"/>
      <c r="Q56" s="44"/>
      <c r="R56" s="44"/>
      <c r="S56" s="45" t="s">
        <v>16</v>
      </c>
      <c r="T56" s="45"/>
      <c r="U56" s="38" t="s">
        <v>17</v>
      </c>
      <c r="V56" s="38"/>
      <c r="W56" s="39"/>
    </row>
    <row r="57" spans="1:23" ht="4.5" customHeight="1">
      <c r="A57" s="46"/>
      <c r="B57" s="47"/>
      <c r="C57" s="48"/>
      <c r="D57" s="49"/>
      <c r="E57" s="50"/>
      <c r="F57" s="51"/>
      <c r="G57" s="52"/>
      <c r="H57" s="52"/>
      <c r="I57" s="48"/>
      <c r="J57" s="47"/>
      <c r="K57" s="53"/>
      <c r="L57" s="40"/>
      <c r="M57" s="46"/>
      <c r="N57" s="47"/>
      <c r="O57" s="48"/>
      <c r="P57" s="49"/>
      <c r="Q57" s="50"/>
      <c r="R57" s="51"/>
      <c r="S57" s="52"/>
      <c r="T57" s="52"/>
      <c r="U57" s="48"/>
      <c r="V57" s="47"/>
      <c r="W57" s="53"/>
    </row>
    <row r="58" spans="1:23" s="65" customFormat="1" ht="12.75" customHeight="1">
      <c r="A58" s="54" t="s">
        <v>963</v>
      </c>
      <c r="B58" s="55"/>
      <c r="C58" s="56"/>
      <c r="D58" s="57"/>
      <c r="E58" s="58" t="s">
        <v>19</v>
      </c>
      <c r="F58" s="59" t="s">
        <v>87</v>
      </c>
      <c r="G58" s="60"/>
      <c r="H58" s="61"/>
      <c r="I58" s="135">
        <v>0</v>
      </c>
      <c r="J58" s="135"/>
      <c r="K58" s="136"/>
      <c r="L58" s="62"/>
      <c r="M58" s="63" t="s">
        <v>963</v>
      </c>
      <c r="N58" s="55"/>
      <c r="O58" s="56"/>
      <c r="P58" s="57"/>
      <c r="Q58" s="58" t="s">
        <v>19</v>
      </c>
      <c r="R58" s="64" t="s">
        <v>717</v>
      </c>
      <c r="S58" s="60"/>
      <c r="T58" s="61"/>
      <c r="U58" s="135">
        <v>0</v>
      </c>
      <c r="V58" s="135"/>
      <c r="W58" s="136"/>
    </row>
    <row r="59" spans="1:23" s="65" customFormat="1" ht="12.75" customHeight="1">
      <c r="A59" s="66"/>
      <c r="B59" s="55"/>
      <c r="C59" s="56"/>
      <c r="D59" s="57"/>
      <c r="E59" s="67" t="s">
        <v>21</v>
      </c>
      <c r="F59" s="59" t="s">
        <v>1009</v>
      </c>
      <c r="G59" s="68"/>
      <c r="H59" s="69"/>
      <c r="I59" s="73"/>
      <c r="J59" s="130">
        <v>4.1</v>
      </c>
      <c r="K59" s="131"/>
      <c r="L59" s="62"/>
      <c r="M59" s="66"/>
      <c r="N59" s="55"/>
      <c r="O59" s="56"/>
      <c r="P59" s="57"/>
      <c r="Q59" s="67" t="s">
        <v>21</v>
      </c>
      <c r="R59" s="64" t="s">
        <v>196</v>
      </c>
      <c r="S59" s="68"/>
      <c r="T59" s="69"/>
      <c r="U59" s="73"/>
      <c r="V59" s="130">
        <v>11.1</v>
      </c>
      <c r="W59" s="131"/>
    </row>
    <row r="60" spans="1:23" s="65" customFormat="1" ht="12.75" customHeight="1">
      <c r="A60" s="66"/>
      <c r="B60" s="55"/>
      <c r="C60" s="56"/>
      <c r="D60" s="57"/>
      <c r="E60" s="67" t="s">
        <v>23</v>
      </c>
      <c r="F60" s="59" t="s">
        <v>1010</v>
      </c>
      <c r="G60" s="60"/>
      <c r="H60" s="69"/>
      <c r="I60" s="132">
        <v>10.1</v>
      </c>
      <c r="J60" s="130" t="s">
        <v>140</v>
      </c>
      <c r="K60" s="133">
        <v>12.1</v>
      </c>
      <c r="L60" s="62"/>
      <c r="M60" s="66"/>
      <c r="N60" s="55"/>
      <c r="O60" s="56"/>
      <c r="P60" s="57"/>
      <c r="Q60" s="67" t="s">
        <v>23</v>
      </c>
      <c r="R60" s="64" t="s">
        <v>1011</v>
      </c>
      <c r="S60" s="60"/>
      <c r="T60" s="69"/>
      <c r="U60" s="132">
        <v>7.1</v>
      </c>
      <c r="V60" s="130" t="s">
        <v>140</v>
      </c>
      <c r="W60" s="133">
        <v>9.1</v>
      </c>
    </row>
    <row r="61" spans="1:23" s="65" customFormat="1" ht="12.75" customHeight="1">
      <c r="A61" s="66"/>
      <c r="B61" s="55"/>
      <c r="C61" s="56"/>
      <c r="D61" s="57"/>
      <c r="E61" s="58" t="s">
        <v>24</v>
      </c>
      <c r="F61" s="59" t="s">
        <v>825</v>
      </c>
      <c r="G61" s="60"/>
      <c r="H61" s="69"/>
      <c r="I61" s="73"/>
      <c r="J61" s="130">
        <v>14.1</v>
      </c>
      <c r="K61" s="131"/>
      <c r="L61" s="62"/>
      <c r="M61" s="66"/>
      <c r="N61" s="55"/>
      <c r="O61" s="56"/>
      <c r="P61" s="57"/>
      <c r="Q61" s="58" t="s">
        <v>24</v>
      </c>
      <c r="R61" s="64" t="s">
        <v>1012</v>
      </c>
      <c r="S61" s="60"/>
      <c r="T61" s="69"/>
      <c r="U61" s="73"/>
      <c r="V61" s="130">
        <v>13.1</v>
      </c>
      <c r="W61" s="131"/>
    </row>
    <row r="62" spans="1:23" s="65" customFormat="1" ht="12.75" customHeight="1">
      <c r="A62" s="71" t="s">
        <v>19</v>
      </c>
      <c r="B62" s="59" t="s">
        <v>333</v>
      </c>
      <c r="C62" s="56"/>
      <c r="D62" s="57"/>
      <c r="E62" s="72"/>
      <c r="F62" s="60"/>
      <c r="G62" s="58" t="s">
        <v>19</v>
      </c>
      <c r="H62" s="59" t="s">
        <v>1013</v>
      </c>
      <c r="I62" s="60"/>
      <c r="J62" s="73"/>
      <c r="K62" s="70"/>
      <c r="L62" s="62"/>
      <c r="M62" s="71" t="s">
        <v>19</v>
      </c>
      <c r="N62" s="64" t="s">
        <v>1014</v>
      </c>
      <c r="O62" s="56"/>
      <c r="P62" s="57"/>
      <c r="Q62" s="72"/>
      <c r="R62" s="106"/>
      <c r="S62" s="58" t="s">
        <v>19</v>
      </c>
      <c r="T62" s="59" t="s">
        <v>548</v>
      </c>
      <c r="U62" s="60"/>
      <c r="V62" s="73"/>
      <c r="W62" s="70"/>
    </row>
    <row r="63" spans="1:23" s="65" customFormat="1" ht="12.75" customHeight="1">
      <c r="A63" s="74" t="s">
        <v>21</v>
      </c>
      <c r="B63" s="59" t="s">
        <v>523</v>
      </c>
      <c r="C63" s="75"/>
      <c r="D63" s="57"/>
      <c r="E63" s="72"/>
      <c r="F63" s="69"/>
      <c r="G63" s="67" t="s">
        <v>21</v>
      </c>
      <c r="H63" s="59" t="s">
        <v>1015</v>
      </c>
      <c r="I63" s="60"/>
      <c r="J63" s="73"/>
      <c r="K63" s="70"/>
      <c r="L63" s="62"/>
      <c r="M63" s="74" t="s">
        <v>21</v>
      </c>
      <c r="N63" s="64" t="s">
        <v>1016</v>
      </c>
      <c r="O63" s="75"/>
      <c r="P63" s="57"/>
      <c r="Q63" s="72"/>
      <c r="R63" s="107"/>
      <c r="S63" s="67" t="s">
        <v>21</v>
      </c>
      <c r="T63" s="59" t="s">
        <v>842</v>
      </c>
      <c r="U63" s="60"/>
      <c r="V63" s="73"/>
      <c r="W63" s="70"/>
    </row>
    <row r="64" spans="1:23" s="65" customFormat="1" ht="12.75" customHeight="1">
      <c r="A64" s="74" t="s">
        <v>23</v>
      </c>
      <c r="B64" s="59" t="s">
        <v>966</v>
      </c>
      <c r="C64" s="56"/>
      <c r="D64" s="57"/>
      <c r="E64" s="72"/>
      <c r="F64" s="69"/>
      <c r="G64" s="67" t="s">
        <v>23</v>
      </c>
      <c r="H64" s="59" t="s">
        <v>1017</v>
      </c>
      <c r="I64" s="60"/>
      <c r="J64" s="60"/>
      <c r="K64" s="70"/>
      <c r="L64" s="62"/>
      <c r="M64" s="74" t="s">
        <v>23</v>
      </c>
      <c r="N64" s="64" t="s">
        <v>490</v>
      </c>
      <c r="O64" s="56"/>
      <c r="P64" s="57"/>
      <c r="Q64" s="72"/>
      <c r="R64" s="107"/>
      <c r="S64" s="67" t="s">
        <v>23</v>
      </c>
      <c r="T64" s="59" t="s">
        <v>1018</v>
      </c>
      <c r="U64" s="60"/>
      <c r="V64" s="60"/>
      <c r="W64" s="70"/>
    </row>
    <row r="65" spans="1:23" s="65" customFormat="1" ht="12.75" customHeight="1">
      <c r="A65" s="71" t="s">
        <v>24</v>
      </c>
      <c r="B65" s="59" t="s">
        <v>828</v>
      </c>
      <c r="C65" s="75"/>
      <c r="D65" s="57"/>
      <c r="E65" s="72"/>
      <c r="F65" s="60"/>
      <c r="G65" s="58" t="s">
        <v>24</v>
      </c>
      <c r="H65" s="59" t="s">
        <v>441</v>
      </c>
      <c r="I65" s="59" t="s">
        <v>27</v>
      </c>
      <c r="J65" s="73"/>
      <c r="K65" s="70"/>
      <c r="L65" s="62"/>
      <c r="M65" s="71" t="s">
        <v>24</v>
      </c>
      <c r="N65" s="64" t="s">
        <v>296</v>
      </c>
      <c r="O65" s="75"/>
      <c r="P65" s="57"/>
      <c r="Q65" s="72"/>
      <c r="R65" s="106"/>
      <c r="S65" s="58" t="s">
        <v>24</v>
      </c>
      <c r="T65" s="59" t="s">
        <v>178</v>
      </c>
      <c r="U65" s="59" t="s">
        <v>27</v>
      </c>
      <c r="V65" s="73"/>
      <c r="W65" s="70"/>
    </row>
    <row r="66" spans="1:23" s="65" customFormat="1" ht="12.75" customHeight="1">
      <c r="A66" s="76"/>
      <c r="B66" s="75"/>
      <c r="C66" s="75"/>
      <c r="D66" s="57"/>
      <c r="E66" s="58" t="s">
        <v>19</v>
      </c>
      <c r="F66" s="59" t="s">
        <v>245</v>
      </c>
      <c r="G66" s="60"/>
      <c r="H66" s="77" t="s">
        <v>30</v>
      </c>
      <c r="I66" s="59" t="s">
        <v>1019</v>
      </c>
      <c r="J66" s="73"/>
      <c r="K66" s="70"/>
      <c r="L66" s="62"/>
      <c r="M66" s="76"/>
      <c r="N66" s="108"/>
      <c r="O66" s="75"/>
      <c r="P66" s="57"/>
      <c r="Q66" s="58" t="s">
        <v>19</v>
      </c>
      <c r="R66" s="64" t="s">
        <v>1020</v>
      </c>
      <c r="S66" s="60"/>
      <c r="T66" s="77" t="s">
        <v>30</v>
      </c>
      <c r="U66" s="59" t="s">
        <v>1021</v>
      </c>
      <c r="V66" s="73"/>
      <c r="W66" s="70"/>
    </row>
    <row r="67" spans="1:23" s="65" customFormat="1" ht="12.75" customHeight="1">
      <c r="A67" s="66"/>
      <c r="B67" s="59" t="s">
        <v>32</v>
      </c>
      <c r="C67" s="56"/>
      <c r="D67" s="57"/>
      <c r="E67" s="67" t="s">
        <v>21</v>
      </c>
      <c r="F67" s="59" t="s">
        <v>1022</v>
      </c>
      <c r="G67" s="60"/>
      <c r="H67" s="77" t="s">
        <v>33</v>
      </c>
      <c r="I67" s="59" t="s">
        <v>1023</v>
      </c>
      <c r="J67" s="55"/>
      <c r="K67" s="70"/>
      <c r="L67" s="62"/>
      <c r="M67" s="66"/>
      <c r="N67" s="64" t="s">
        <v>32</v>
      </c>
      <c r="O67" s="56"/>
      <c r="P67" s="57"/>
      <c r="Q67" s="67" t="s">
        <v>21</v>
      </c>
      <c r="R67" s="64" t="s">
        <v>144</v>
      </c>
      <c r="S67" s="60"/>
      <c r="T67" s="77" t="s">
        <v>33</v>
      </c>
      <c r="U67" s="59" t="s">
        <v>1021</v>
      </c>
      <c r="V67" s="55"/>
      <c r="W67" s="70"/>
    </row>
    <row r="68" spans="1:23" s="65" customFormat="1" ht="12.75" customHeight="1">
      <c r="A68" s="66"/>
      <c r="B68" s="59" t="s">
        <v>704</v>
      </c>
      <c r="C68" s="56"/>
      <c r="D68" s="57"/>
      <c r="E68" s="67" t="s">
        <v>23</v>
      </c>
      <c r="F68" s="59" t="s">
        <v>1024</v>
      </c>
      <c r="G68" s="73"/>
      <c r="H68" s="77" t="s">
        <v>35</v>
      </c>
      <c r="I68" s="59" t="s">
        <v>1025</v>
      </c>
      <c r="J68" s="55"/>
      <c r="K68" s="70"/>
      <c r="L68" s="62"/>
      <c r="M68" s="66"/>
      <c r="N68" s="64" t="s">
        <v>1026</v>
      </c>
      <c r="O68" s="56"/>
      <c r="P68" s="57"/>
      <c r="Q68" s="67" t="s">
        <v>23</v>
      </c>
      <c r="R68" s="64" t="s">
        <v>1027</v>
      </c>
      <c r="S68" s="73"/>
      <c r="T68" s="77" t="s">
        <v>35</v>
      </c>
      <c r="U68" s="59" t="s">
        <v>1028</v>
      </c>
      <c r="V68" s="55"/>
      <c r="W68" s="70"/>
    </row>
    <row r="69" spans="1:23" s="65" customFormat="1" ht="12.75" customHeight="1">
      <c r="A69" s="78"/>
      <c r="B69" s="72"/>
      <c r="C69" s="72"/>
      <c r="D69" s="57"/>
      <c r="E69" s="58" t="s">
        <v>24</v>
      </c>
      <c r="F69" s="59" t="s">
        <v>938</v>
      </c>
      <c r="G69" s="72"/>
      <c r="H69" s="77" t="s">
        <v>36</v>
      </c>
      <c r="I69" s="59" t="s">
        <v>1029</v>
      </c>
      <c r="J69" s="72"/>
      <c r="K69" s="79"/>
      <c r="L69" s="80"/>
      <c r="M69" s="78"/>
      <c r="N69" s="72"/>
      <c r="O69" s="72"/>
      <c r="P69" s="57"/>
      <c r="Q69" s="58" t="s">
        <v>24</v>
      </c>
      <c r="R69" s="64" t="s">
        <v>1030</v>
      </c>
      <c r="S69" s="72"/>
      <c r="T69" s="77" t="s">
        <v>36</v>
      </c>
      <c r="U69" s="59" t="s">
        <v>1028</v>
      </c>
      <c r="V69" s="72"/>
      <c r="W69" s="79"/>
    </row>
    <row r="70" spans="1:23" ht="4.5" customHeight="1">
      <c r="A70" s="81"/>
      <c r="B70" s="82"/>
      <c r="C70" s="83"/>
      <c r="D70" s="84"/>
      <c r="E70" s="85"/>
      <c r="F70" s="86"/>
      <c r="G70" s="87"/>
      <c r="H70" s="87"/>
      <c r="I70" s="83"/>
      <c r="J70" s="82"/>
      <c r="K70" s="88"/>
      <c r="M70" s="81"/>
      <c r="N70" s="82"/>
      <c r="O70" s="83"/>
      <c r="P70" s="84"/>
      <c r="Q70" s="85"/>
      <c r="R70" s="86"/>
      <c r="S70" s="87"/>
      <c r="T70" s="87"/>
      <c r="U70" s="83"/>
      <c r="V70" s="82"/>
      <c r="W70" s="88"/>
    </row>
    <row r="71" spans="1:23" ht="12.75" customHeight="1">
      <c r="A71" s="90"/>
      <c r="B71" s="90" t="s">
        <v>37</v>
      </c>
      <c r="C71" s="91"/>
      <c r="D71" s="92" t="s">
        <v>38</v>
      </c>
      <c r="E71" s="92" t="s">
        <v>39</v>
      </c>
      <c r="F71" s="92" t="s">
        <v>40</v>
      </c>
      <c r="G71" s="93" t="s">
        <v>41</v>
      </c>
      <c r="H71" s="93"/>
      <c r="I71" s="91" t="s">
        <v>42</v>
      </c>
      <c r="J71" s="92" t="s">
        <v>37</v>
      </c>
      <c r="K71" s="90" t="s">
        <v>43</v>
      </c>
      <c r="L71" s="40">
        <v>150</v>
      </c>
      <c r="M71" s="90"/>
      <c r="N71" s="90" t="s">
        <v>37</v>
      </c>
      <c r="O71" s="91"/>
      <c r="P71" s="92" t="s">
        <v>38</v>
      </c>
      <c r="Q71" s="92" t="s">
        <v>39</v>
      </c>
      <c r="R71" s="92" t="s">
        <v>40</v>
      </c>
      <c r="S71" s="93" t="s">
        <v>41</v>
      </c>
      <c r="T71" s="93"/>
      <c r="U71" s="91" t="s">
        <v>42</v>
      </c>
      <c r="V71" s="92" t="s">
        <v>37</v>
      </c>
      <c r="W71" s="90" t="s">
        <v>43</v>
      </c>
    </row>
    <row r="72" spans="1:23" ht="12.75">
      <c r="A72" s="94" t="s">
        <v>43</v>
      </c>
      <c r="B72" s="94" t="s">
        <v>44</v>
      </c>
      <c r="C72" s="95" t="s">
        <v>45</v>
      </c>
      <c r="D72" s="96" t="s">
        <v>46</v>
      </c>
      <c r="E72" s="96" t="s">
        <v>47</v>
      </c>
      <c r="F72" s="96"/>
      <c r="G72" s="97" t="s">
        <v>45</v>
      </c>
      <c r="H72" s="97" t="s">
        <v>42</v>
      </c>
      <c r="I72" s="95"/>
      <c r="J72" s="94" t="s">
        <v>44</v>
      </c>
      <c r="K72" s="94"/>
      <c r="L72" s="40">
        <v>150</v>
      </c>
      <c r="M72" s="94" t="s">
        <v>43</v>
      </c>
      <c r="N72" s="94" t="s">
        <v>44</v>
      </c>
      <c r="O72" s="95" t="s">
        <v>45</v>
      </c>
      <c r="P72" s="96" t="s">
        <v>46</v>
      </c>
      <c r="Q72" s="96" t="s">
        <v>47</v>
      </c>
      <c r="R72" s="96"/>
      <c r="S72" s="97" t="s">
        <v>45</v>
      </c>
      <c r="T72" s="97" t="s">
        <v>42</v>
      </c>
      <c r="U72" s="95"/>
      <c r="V72" s="94" t="s">
        <v>44</v>
      </c>
      <c r="W72" s="94"/>
    </row>
    <row r="73" spans="1:23" ht="16.5" customHeight="1">
      <c r="A73" s="98">
        <v>0</v>
      </c>
      <c r="B73" s="99">
        <v>9</v>
      </c>
      <c r="C73" s="100">
        <v>11</v>
      </c>
      <c r="D73" s="101" t="s">
        <v>61</v>
      </c>
      <c r="E73" s="101" t="s">
        <v>35</v>
      </c>
      <c r="F73" s="101">
        <v>10</v>
      </c>
      <c r="G73" s="101"/>
      <c r="H73" s="101">
        <v>620</v>
      </c>
      <c r="I73" s="100">
        <v>41</v>
      </c>
      <c r="J73" s="99">
        <v>5</v>
      </c>
      <c r="K73" s="98">
        <v>0</v>
      </c>
      <c r="L73" s="40"/>
      <c r="M73" s="98">
        <v>7</v>
      </c>
      <c r="N73" s="99">
        <v>14</v>
      </c>
      <c r="O73" s="100">
        <v>11</v>
      </c>
      <c r="P73" s="101" t="s">
        <v>62</v>
      </c>
      <c r="Q73" s="101" t="s">
        <v>36</v>
      </c>
      <c r="R73" s="101">
        <v>7</v>
      </c>
      <c r="S73" s="101">
        <v>500</v>
      </c>
      <c r="T73" s="101"/>
      <c r="U73" s="100">
        <v>41</v>
      </c>
      <c r="V73" s="99">
        <v>0</v>
      </c>
      <c r="W73" s="98">
        <v>-7</v>
      </c>
    </row>
    <row r="74" spans="1:23" ht="16.5" customHeight="1">
      <c r="A74" s="98">
        <v>0</v>
      </c>
      <c r="B74" s="99">
        <v>9</v>
      </c>
      <c r="C74" s="100">
        <v>42</v>
      </c>
      <c r="D74" s="101" t="s">
        <v>61</v>
      </c>
      <c r="E74" s="101" t="s">
        <v>35</v>
      </c>
      <c r="F74" s="101">
        <v>10</v>
      </c>
      <c r="G74" s="101"/>
      <c r="H74" s="101">
        <v>620</v>
      </c>
      <c r="I74" s="100">
        <v>12</v>
      </c>
      <c r="J74" s="99">
        <v>5</v>
      </c>
      <c r="K74" s="98">
        <v>0</v>
      </c>
      <c r="L74" s="40"/>
      <c r="M74" s="98">
        <v>-6</v>
      </c>
      <c r="N74" s="99">
        <v>0</v>
      </c>
      <c r="O74" s="100">
        <v>42</v>
      </c>
      <c r="P74" s="101" t="s">
        <v>48</v>
      </c>
      <c r="Q74" s="101" t="s">
        <v>33</v>
      </c>
      <c r="R74" s="101">
        <v>8</v>
      </c>
      <c r="S74" s="101"/>
      <c r="T74" s="101">
        <v>50</v>
      </c>
      <c r="U74" s="100">
        <v>12</v>
      </c>
      <c r="V74" s="99">
        <v>14</v>
      </c>
      <c r="W74" s="98">
        <v>6</v>
      </c>
    </row>
    <row r="75" spans="1:23" ht="16.5" customHeight="1">
      <c r="A75" s="98">
        <v>-1</v>
      </c>
      <c r="B75" s="99">
        <v>1</v>
      </c>
      <c r="C75" s="100">
        <v>21</v>
      </c>
      <c r="D75" s="101" t="s">
        <v>61</v>
      </c>
      <c r="E75" s="101" t="s">
        <v>35</v>
      </c>
      <c r="F75" s="101">
        <v>11</v>
      </c>
      <c r="G75" s="101"/>
      <c r="H75" s="101">
        <v>650</v>
      </c>
      <c r="I75" s="100">
        <v>31</v>
      </c>
      <c r="J75" s="102">
        <v>13</v>
      </c>
      <c r="K75" s="103">
        <v>1</v>
      </c>
      <c r="L75" s="104"/>
      <c r="M75" s="103">
        <v>6</v>
      </c>
      <c r="N75" s="102">
        <v>12</v>
      </c>
      <c r="O75" s="100">
        <v>21</v>
      </c>
      <c r="P75" s="101" t="s">
        <v>48</v>
      </c>
      <c r="Q75" s="101" t="s">
        <v>33</v>
      </c>
      <c r="R75" s="101">
        <v>10</v>
      </c>
      <c r="S75" s="101">
        <v>430</v>
      </c>
      <c r="T75" s="101"/>
      <c r="U75" s="100">
        <v>31</v>
      </c>
      <c r="V75" s="99">
        <v>2</v>
      </c>
      <c r="W75" s="98">
        <v>-6</v>
      </c>
    </row>
    <row r="76" spans="1:23" ht="16.5" customHeight="1">
      <c r="A76" s="98">
        <v>0</v>
      </c>
      <c r="B76" s="99">
        <v>9</v>
      </c>
      <c r="C76" s="100">
        <v>32</v>
      </c>
      <c r="D76" s="101" t="s">
        <v>61</v>
      </c>
      <c r="E76" s="101" t="s">
        <v>35</v>
      </c>
      <c r="F76" s="101">
        <v>10</v>
      </c>
      <c r="G76" s="101"/>
      <c r="H76" s="101">
        <v>620</v>
      </c>
      <c r="I76" s="100">
        <v>23</v>
      </c>
      <c r="J76" s="99">
        <v>5</v>
      </c>
      <c r="K76" s="98">
        <v>0</v>
      </c>
      <c r="L76" s="40"/>
      <c r="M76" s="98">
        <v>-2</v>
      </c>
      <c r="N76" s="99">
        <v>6</v>
      </c>
      <c r="O76" s="100">
        <v>32</v>
      </c>
      <c r="P76" s="101" t="s">
        <v>290</v>
      </c>
      <c r="Q76" s="101" t="s">
        <v>33</v>
      </c>
      <c r="R76" s="101">
        <v>10</v>
      </c>
      <c r="S76" s="101">
        <v>130</v>
      </c>
      <c r="T76" s="101"/>
      <c r="U76" s="100">
        <v>23</v>
      </c>
      <c r="V76" s="99">
        <v>8</v>
      </c>
      <c r="W76" s="98">
        <v>2</v>
      </c>
    </row>
    <row r="77" spans="1:23" ht="16.5" customHeight="1">
      <c r="A77" s="98">
        <v>-1</v>
      </c>
      <c r="B77" s="99">
        <v>1</v>
      </c>
      <c r="C77" s="100">
        <v>72</v>
      </c>
      <c r="D77" s="101" t="s">
        <v>61</v>
      </c>
      <c r="E77" s="101" t="s">
        <v>35</v>
      </c>
      <c r="F77" s="101">
        <v>11</v>
      </c>
      <c r="G77" s="101"/>
      <c r="H77" s="101">
        <v>650</v>
      </c>
      <c r="I77" s="100">
        <v>52</v>
      </c>
      <c r="J77" s="99">
        <v>13</v>
      </c>
      <c r="K77" s="98">
        <v>1</v>
      </c>
      <c r="L77" s="40"/>
      <c r="M77" s="98">
        <v>-3</v>
      </c>
      <c r="N77" s="99">
        <v>2</v>
      </c>
      <c r="O77" s="100">
        <v>72</v>
      </c>
      <c r="P77" s="101" t="s">
        <v>79</v>
      </c>
      <c r="Q77" s="101" t="s">
        <v>35</v>
      </c>
      <c r="R77" s="101">
        <v>7</v>
      </c>
      <c r="S77" s="101">
        <v>100</v>
      </c>
      <c r="T77" s="101"/>
      <c r="U77" s="100">
        <v>52</v>
      </c>
      <c r="V77" s="99">
        <v>12</v>
      </c>
      <c r="W77" s="98">
        <v>3</v>
      </c>
    </row>
    <row r="78" spans="1:23" ht="16.5" customHeight="1">
      <c r="A78" s="98">
        <v>0</v>
      </c>
      <c r="B78" s="99">
        <v>9</v>
      </c>
      <c r="C78" s="100">
        <v>51</v>
      </c>
      <c r="D78" s="101" t="s">
        <v>61</v>
      </c>
      <c r="E78" s="101" t="s">
        <v>35</v>
      </c>
      <c r="F78" s="101">
        <v>10</v>
      </c>
      <c r="G78" s="101"/>
      <c r="H78" s="101">
        <v>620</v>
      </c>
      <c r="I78" s="100">
        <v>71</v>
      </c>
      <c r="J78" s="99">
        <v>5</v>
      </c>
      <c r="K78" s="98">
        <v>0</v>
      </c>
      <c r="L78" s="40"/>
      <c r="M78" s="98">
        <v>-2</v>
      </c>
      <c r="N78" s="99">
        <v>6</v>
      </c>
      <c r="O78" s="100">
        <v>51</v>
      </c>
      <c r="P78" s="101" t="s">
        <v>351</v>
      </c>
      <c r="Q78" s="101" t="s">
        <v>33</v>
      </c>
      <c r="R78" s="101">
        <v>10</v>
      </c>
      <c r="S78" s="101">
        <v>130</v>
      </c>
      <c r="T78" s="101"/>
      <c r="U78" s="100">
        <v>71</v>
      </c>
      <c r="V78" s="99">
        <v>8</v>
      </c>
      <c r="W78" s="98">
        <v>2</v>
      </c>
    </row>
    <row r="79" spans="1:23" ht="16.5" customHeight="1">
      <c r="A79" s="98">
        <v>0</v>
      </c>
      <c r="B79" s="99">
        <v>9</v>
      </c>
      <c r="C79" s="100">
        <v>81</v>
      </c>
      <c r="D79" s="101" t="s">
        <v>61</v>
      </c>
      <c r="E79" s="101" t="s">
        <v>35</v>
      </c>
      <c r="F79" s="101">
        <v>10</v>
      </c>
      <c r="G79" s="101"/>
      <c r="H79" s="101">
        <v>620</v>
      </c>
      <c r="I79" s="100">
        <v>61</v>
      </c>
      <c r="J79" s="102">
        <v>5</v>
      </c>
      <c r="K79" s="103">
        <v>0</v>
      </c>
      <c r="L79" s="104"/>
      <c r="M79" s="103">
        <v>5</v>
      </c>
      <c r="N79" s="102">
        <v>10</v>
      </c>
      <c r="O79" s="100">
        <v>81</v>
      </c>
      <c r="P79" s="101" t="s">
        <v>48</v>
      </c>
      <c r="Q79" s="101" t="s">
        <v>33</v>
      </c>
      <c r="R79" s="101">
        <v>9</v>
      </c>
      <c r="S79" s="101">
        <v>400</v>
      </c>
      <c r="T79" s="101"/>
      <c r="U79" s="100">
        <v>61</v>
      </c>
      <c r="V79" s="99">
        <v>4</v>
      </c>
      <c r="W79" s="98">
        <v>-5</v>
      </c>
    </row>
    <row r="80" spans="1:23" ht="16.5" customHeight="1">
      <c r="A80" s="98">
        <v>0</v>
      </c>
      <c r="B80" s="99">
        <v>9</v>
      </c>
      <c r="C80" s="100">
        <v>62</v>
      </c>
      <c r="D80" s="101" t="s">
        <v>61</v>
      </c>
      <c r="E80" s="101" t="s">
        <v>35</v>
      </c>
      <c r="F80" s="101">
        <v>10</v>
      </c>
      <c r="G80" s="101"/>
      <c r="H80" s="101">
        <v>620</v>
      </c>
      <c r="I80" s="100">
        <v>82</v>
      </c>
      <c r="J80" s="99">
        <v>5</v>
      </c>
      <c r="K80" s="98">
        <v>0</v>
      </c>
      <c r="L80" s="40"/>
      <c r="M80" s="98">
        <v>-2</v>
      </c>
      <c r="N80" s="99">
        <v>6</v>
      </c>
      <c r="O80" s="100">
        <v>62</v>
      </c>
      <c r="P80" s="101" t="s">
        <v>351</v>
      </c>
      <c r="Q80" s="101" t="s">
        <v>33</v>
      </c>
      <c r="R80" s="101">
        <v>10</v>
      </c>
      <c r="S80" s="101">
        <v>130</v>
      </c>
      <c r="T80" s="101"/>
      <c r="U80" s="100">
        <v>82</v>
      </c>
      <c r="V80" s="99">
        <v>8</v>
      </c>
      <c r="W80" s="98">
        <v>2</v>
      </c>
    </row>
    <row r="81" spans="1:23" s="65" customFormat="1" ht="30" customHeight="1">
      <c r="A81" s="41"/>
      <c r="B81" s="41"/>
      <c r="C81" s="105"/>
      <c r="D81" s="41"/>
      <c r="E81" s="41"/>
      <c r="F81" s="41"/>
      <c r="G81" s="41"/>
      <c r="H81" s="41"/>
      <c r="I81" s="105"/>
      <c r="J81" s="41"/>
      <c r="K81" s="41"/>
      <c r="L81" s="89"/>
      <c r="M81" s="41"/>
      <c r="N81" s="41"/>
      <c r="O81" s="105"/>
      <c r="P81" s="41"/>
      <c r="Q81" s="41"/>
      <c r="R81" s="41"/>
      <c r="S81" s="41"/>
      <c r="T81" s="41"/>
      <c r="U81" s="105"/>
      <c r="V81" s="41"/>
      <c r="W81" s="41"/>
    </row>
    <row r="82" spans="1:23" s="65" customFormat="1" ht="15">
      <c r="A82" s="32"/>
      <c r="B82" s="33" t="s">
        <v>10</v>
      </c>
      <c r="C82" s="34"/>
      <c r="D82" s="33"/>
      <c r="E82" s="35">
        <v>31</v>
      </c>
      <c r="F82" s="36"/>
      <c r="G82" s="37" t="s">
        <v>12</v>
      </c>
      <c r="H82" s="37"/>
      <c r="I82" s="38" t="s">
        <v>51</v>
      </c>
      <c r="J82" s="38"/>
      <c r="K82" s="39"/>
      <c r="L82" s="40">
        <v>150</v>
      </c>
      <c r="M82" s="32"/>
      <c r="N82" s="33" t="s">
        <v>10</v>
      </c>
      <c r="O82" s="34"/>
      <c r="P82" s="33"/>
      <c r="Q82" s="35">
        <v>32</v>
      </c>
      <c r="R82" s="36"/>
      <c r="S82" s="37" t="s">
        <v>12</v>
      </c>
      <c r="T82" s="37"/>
      <c r="U82" s="38" t="s">
        <v>53</v>
      </c>
      <c r="V82" s="38"/>
      <c r="W82" s="39"/>
    </row>
    <row r="83" spans="1:23" s="65" customFormat="1" ht="12.75">
      <c r="A83" s="42"/>
      <c r="B83" s="42"/>
      <c r="C83" s="43"/>
      <c r="D83" s="44"/>
      <c r="E83" s="44"/>
      <c r="F83" s="44"/>
      <c r="G83" s="45" t="s">
        <v>16</v>
      </c>
      <c r="H83" s="45"/>
      <c r="I83" s="38" t="s">
        <v>18</v>
      </c>
      <c r="J83" s="38"/>
      <c r="K83" s="39"/>
      <c r="L83" s="40">
        <v>150</v>
      </c>
      <c r="M83" s="42"/>
      <c r="N83" s="42"/>
      <c r="O83" s="43"/>
      <c r="P83" s="44"/>
      <c r="Q83" s="44"/>
      <c r="R83" s="44"/>
      <c r="S83" s="45" t="s">
        <v>16</v>
      </c>
      <c r="T83" s="45"/>
      <c r="U83" s="38" t="s">
        <v>54</v>
      </c>
      <c r="V83" s="38"/>
      <c r="W83" s="39"/>
    </row>
    <row r="84" spans="1:23" ht="4.5" customHeight="1">
      <c r="A84" s="46"/>
      <c r="B84" s="47"/>
      <c r="C84" s="48"/>
      <c r="D84" s="49"/>
      <c r="E84" s="50"/>
      <c r="F84" s="51"/>
      <c r="G84" s="52"/>
      <c r="H84" s="52"/>
      <c r="I84" s="48"/>
      <c r="J84" s="47"/>
      <c r="K84" s="53"/>
      <c r="L84" s="40"/>
      <c r="M84" s="46"/>
      <c r="N84" s="47"/>
      <c r="O84" s="48"/>
      <c r="P84" s="49"/>
      <c r="Q84" s="50"/>
      <c r="R84" s="51"/>
      <c r="S84" s="52"/>
      <c r="T84" s="52"/>
      <c r="U84" s="48"/>
      <c r="V84" s="47"/>
      <c r="W84" s="53"/>
    </row>
    <row r="85" spans="1:23" s="65" customFormat="1" ht="12.75" customHeight="1">
      <c r="A85" s="54" t="s">
        <v>963</v>
      </c>
      <c r="B85" s="55"/>
      <c r="C85" s="56"/>
      <c r="D85" s="57"/>
      <c r="E85" s="58" t="s">
        <v>19</v>
      </c>
      <c r="F85" s="59" t="s">
        <v>1031</v>
      </c>
      <c r="G85" s="60"/>
      <c r="H85" s="61"/>
      <c r="I85" s="135">
        <v>0</v>
      </c>
      <c r="J85" s="135"/>
      <c r="K85" s="136"/>
      <c r="L85" s="62"/>
      <c r="M85" s="63" t="s">
        <v>963</v>
      </c>
      <c r="N85" s="55"/>
      <c r="O85" s="56"/>
      <c r="P85" s="57"/>
      <c r="Q85" s="58" t="s">
        <v>19</v>
      </c>
      <c r="R85" s="64" t="s">
        <v>620</v>
      </c>
      <c r="S85" s="60"/>
      <c r="T85" s="61"/>
      <c r="U85" s="135">
        <v>0</v>
      </c>
      <c r="V85" s="135"/>
      <c r="W85" s="136"/>
    </row>
    <row r="86" spans="1:23" s="65" customFormat="1" ht="12.75" customHeight="1">
      <c r="A86" s="66"/>
      <c r="B86" s="55"/>
      <c r="C86" s="56"/>
      <c r="D86" s="57"/>
      <c r="E86" s="67" t="s">
        <v>21</v>
      </c>
      <c r="F86" s="59" t="s">
        <v>428</v>
      </c>
      <c r="G86" s="68"/>
      <c r="H86" s="69"/>
      <c r="I86" s="73"/>
      <c r="J86" s="130">
        <v>10.1</v>
      </c>
      <c r="K86" s="131"/>
      <c r="L86" s="62"/>
      <c r="M86" s="66"/>
      <c r="N86" s="55"/>
      <c r="O86" s="56"/>
      <c r="P86" s="57"/>
      <c r="Q86" s="67" t="s">
        <v>21</v>
      </c>
      <c r="R86" s="64" t="s">
        <v>1032</v>
      </c>
      <c r="S86" s="68"/>
      <c r="T86" s="69"/>
      <c r="U86" s="73"/>
      <c r="V86" s="130">
        <v>17.1</v>
      </c>
      <c r="W86" s="131"/>
    </row>
    <row r="87" spans="1:23" s="65" customFormat="1" ht="12.75" customHeight="1">
      <c r="A87" s="66"/>
      <c r="B87" s="55"/>
      <c r="C87" s="56"/>
      <c r="D87" s="57"/>
      <c r="E87" s="67" t="s">
        <v>23</v>
      </c>
      <c r="F87" s="59" t="s">
        <v>237</v>
      </c>
      <c r="G87" s="60"/>
      <c r="H87" s="69"/>
      <c r="I87" s="132">
        <v>5.1</v>
      </c>
      <c r="J87" s="130" t="s">
        <v>140</v>
      </c>
      <c r="K87" s="133">
        <v>13.1</v>
      </c>
      <c r="L87" s="62"/>
      <c r="M87" s="66"/>
      <c r="N87" s="55"/>
      <c r="O87" s="56"/>
      <c r="P87" s="57"/>
      <c r="Q87" s="67" t="s">
        <v>23</v>
      </c>
      <c r="R87" s="64" t="s">
        <v>318</v>
      </c>
      <c r="S87" s="60"/>
      <c r="T87" s="69"/>
      <c r="U87" s="132">
        <v>10.1</v>
      </c>
      <c r="V87" s="130" t="s">
        <v>140</v>
      </c>
      <c r="W87" s="133">
        <v>5.1</v>
      </c>
    </row>
    <row r="88" spans="1:23" s="65" customFormat="1" ht="12.75" customHeight="1">
      <c r="A88" s="66"/>
      <c r="B88" s="55"/>
      <c r="C88" s="56"/>
      <c r="D88" s="57"/>
      <c r="E88" s="58" t="s">
        <v>24</v>
      </c>
      <c r="F88" s="59" t="s">
        <v>112</v>
      </c>
      <c r="G88" s="60"/>
      <c r="H88" s="69"/>
      <c r="I88" s="73"/>
      <c r="J88" s="130">
        <v>12.1</v>
      </c>
      <c r="K88" s="131"/>
      <c r="L88" s="62"/>
      <c r="M88" s="66"/>
      <c r="N88" s="55"/>
      <c r="O88" s="56"/>
      <c r="P88" s="57"/>
      <c r="Q88" s="58" t="s">
        <v>24</v>
      </c>
      <c r="R88" s="64" t="s">
        <v>299</v>
      </c>
      <c r="S88" s="60"/>
      <c r="T88" s="69"/>
      <c r="U88" s="73"/>
      <c r="V88" s="130">
        <v>8.1</v>
      </c>
      <c r="W88" s="131"/>
    </row>
    <row r="89" spans="1:23" s="65" customFormat="1" ht="12.75" customHeight="1">
      <c r="A89" s="71" t="s">
        <v>19</v>
      </c>
      <c r="B89" s="59" t="s">
        <v>1033</v>
      </c>
      <c r="C89" s="56"/>
      <c r="D89" s="57"/>
      <c r="E89" s="72"/>
      <c r="F89" s="60"/>
      <c r="G89" s="58" t="s">
        <v>19</v>
      </c>
      <c r="H89" s="59" t="s">
        <v>669</v>
      </c>
      <c r="I89" s="60"/>
      <c r="J89" s="73"/>
      <c r="K89" s="70"/>
      <c r="L89" s="62"/>
      <c r="M89" s="71" t="s">
        <v>19</v>
      </c>
      <c r="N89" s="64" t="s">
        <v>1034</v>
      </c>
      <c r="O89" s="56"/>
      <c r="P89" s="57"/>
      <c r="Q89" s="72"/>
      <c r="R89" s="106"/>
      <c r="S89" s="58" t="s">
        <v>19</v>
      </c>
      <c r="T89" s="59" t="s">
        <v>31</v>
      </c>
      <c r="U89" s="60"/>
      <c r="V89" s="73"/>
      <c r="W89" s="70"/>
    </row>
    <row r="90" spans="1:23" s="65" customFormat="1" ht="12.75" customHeight="1">
      <c r="A90" s="74" t="s">
        <v>21</v>
      </c>
      <c r="B90" s="59" t="s">
        <v>1035</v>
      </c>
      <c r="C90" s="75"/>
      <c r="D90" s="57"/>
      <c r="E90" s="72"/>
      <c r="F90" s="69"/>
      <c r="G90" s="67" t="s">
        <v>21</v>
      </c>
      <c r="H90" s="59" t="s">
        <v>17</v>
      </c>
      <c r="I90" s="60"/>
      <c r="J90" s="73"/>
      <c r="K90" s="70"/>
      <c r="L90" s="62"/>
      <c r="M90" s="74" t="s">
        <v>21</v>
      </c>
      <c r="N90" s="64" t="s">
        <v>66</v>
      </c>
      <c r="O90" s="75"/>
      <c r="P90" s="57"/>
      <c r="Q90" s="72"/>
      <c r="R90" s="107"/>
      <c r="S90" s="67" t="s">
        <v>21</v>
      </c>
      <c r="T90" s="59" t="s">
        <v>746</v>
      </c>
      <c r="U90" s="60"/>
      <c r="V90" s="73"/>
      <c r="W90" s="70"/>
    </row>
    <row r="91" spans="1:23" s="65" customFormat="1" ht="12.75" customHeight="1">
      <c r="A91" s="74" t="s">
        <v>23</v>
      </c>
      <c r="B91" s="59" t="s">
        <v>173</v>
      </c>
      <c r="C91" s="56"/>
      <c r="D91" s="57"/>
      <c r="E91" s="72"/>
      <c r="F91" s="69"/>
      <c r="G91" s="67" t="s">
        <v>23</v>
      </c>
      <c r="H91" s="59" t="s">
        <v>1036</v>
      </c>
      <c r="I91" s="60"/>
      <c r="J91" s="60"/>
      <c r="K91" s="70"/>
      <c r="L91" s="62"/>
      <c r="M91" s="74" t="s">
        <v>23</v>
      </c>
      <c r="N91" s="64" t="s">
        <v>99</v>
      </c>
      <c r="O91" s="56"/>
      <c r="P91" s="57"/>
      <c r="Q91" s="72"/>
      <c r="R91" s="107"/>
      <c r="S91" s="67" t="s">
        <v>23</v>
      </c>
      <c r="T91" s="59" t="s">
        <v>1037</v>
      </c>
      <c r="U91" s="60"/>
      <c r="V91" s="60"/>
      <c r="W91" s="70"/>
    </row>
    <row r="92" spans="1:23" s="65" customFormat="1" ht="12.75" customHeight="1">
      <c r="A92" s="71" t="s">
        <v>24</v>
      </c>
      <c r="B92" s="59" t="s">
        <v>1038</v>
      </c>
      <c r="C92" s="75"/>
      <c r="D92" s="57"/>
      <c r="E92" s="72"/>
      <c r="F92" s="60"/>
      <c r="G92" s="58" t="s">
        <v>24</v>
      </c>
      <c r="H92" s="59" t="s">
        <v>1039</v>
      </c>
      <c r="I92" s="59" t="s">
        <v>27</v>
      </c>
      <c r="J92" s="73"/>
      <c r="K92" s="70"/>
      <c r="L92" s="62"/>
      <c r="M92" s="71" t="s">
        <v>24</v>
      </c>
      <c r="N92" s="64" t="s">
        <v>1040</v>
      </c>
      <c r="O92" s="75"/>
      <c r="P92" s="57"/>
      <c r="Q92" s="72"/>
      <c r="R92" s="106"/>
      <c r="S92" s="58" t="s">
        <v>24</v>
      </c>
      <c r="T92" s="59" t="s">
        <v>139</v>
      </c>
      <c r="U92" s="59" t="s">
        <v>27</v>
      </c>
      <c r="V92" s="73"/>
      <c r="W92" s="70"/>
    </row>
    <row r="93" spans="1:23" s="65" customFormat="1" ht="12.75" customHeight="1">
      <c r="A93" s="76"/>
      <c r="B93" s="75"/>
      <c r="C93" s="75"/>
      <c r="D93" s="57"/>
      <c r="E93" s="58" t="s">
        <v>19</v>
      </c>
      <c r="F93" s="59" t="s">
        <v>717</v>
      </c>
      <c r="G93" s="60"/>
      <c r="H93" s="77" t="s">
        <v>30</v>
      </c>
      <c r="I93" s="59" t="s">
        <v>1041</v>
      </c>
      <c r="J93" s="73"/>
      <c r="K93" s="70"/>
      <c r="L93" s="62"/>
      <c r="M93" s="76"/>
      <c r="N93" s="108"/>
      <c r="O93" s="75"/>
      <c r="P93" s="57"/>
      <c r="Q93" s="58" t="s">
        <v>19</v>
      </c>
      <c r="R93" s="64" t="s">
        <v>699</v>
      </c>
      <c r="S93" s="60"/>
      <c r="T93" s="77" t="s">
        <v>30</v>
      </c>
      <c r="U93" s="59" t="s">
        <v>1042</v>
      </c>
      <c r="V93" s="73"/>
      <c r="W93" s="70"/>
    </row>
    <row r="94" spans="1:23" s="65" customFormat="1" ht="12.75" customHeight="1">
      <c r="A94" s="66"/>
      <c r="B94" s="59" t="s">
        <v>32</v>
      </c>
      <c r="C94" s="56"/>
      <c r="D94" s="57"/>
      <c r="E94" s="67" t="s">
        <v>21</v>
      </c>
      <c r="F94" s="59" t="s">
        <v>1043</v>
      </c>
      <c r="G94" s="60"/>
      <c r="H94" s="77" t="s">
        <v>33</v>
      </c>
      <c r="I94" s="59" t="s">
        <v>1044</v>
      </c>
      <c r="J94" s="55"/>
      <c r="K94" s="70"/>
      <c r="L94" s="62"/>
      <c r="M94" s="66"/>
      <c r="N94" s="64" t="s">
        <v>32</v>
      </c>
      <c r="O94" s="56"/>
      <c r="P94" s="57"/>
      <c r="Q94" s="67" t="s">
        <v>21</v>
      </c>
      <c r="R94" s="64" t="s">
        <v>1045</v>
      </c>
      <c r="S94" s="60"/>
      <c r="T94" s="77" t="s">
        <v>33</v>
      </c>
      <c r="U94" s="59" t="s">
        <v>1042</v>
      </c>
      <c r="V94" s="55"/>
      <c r="W94" s="70"/>
    </row>
    <row r="95" spans="1:23" s="65" customFormat="1" ht="12.75" customHeight="1">
      <c r="A95" s="66"/>
      <c r="B95" s="59" t="s">
        <v>788</v>
      </c>
      <c r="C95" s="56"/>
      <c r="D95" s="57"/>
      <c r="E95" s="67" t="s">
        <v>23</v>
      </c>
      <c r="F95" s="59" t="s">
        <v>767</v>
      </c>
      <c r="G95" s="73"/>
      <c r="H95" s="77" t="s">
        <v>35</v>
      </c>
      <c r="I95" s="59" t="s">
        <v>1046</v>
      </c>
      <c r="J95" s="55"/>
      <c r="K95" s="70"/>
      <c r="L95" s="62"/>
      <c r="M95" s="66"/>
      <c r="N95" s="64" t="s">
        <v>1047</v>
      </c>
      <c r="O95" s="56"/>
      <c r="P95" s="57"/>
      <c r="Q95" s="67" t="s">
        <v>23</v>
      </c>
      <c r="R95" s="64" t="s">
        <v>335</v>
      </c>
      <c r="S95" s="73"/>
      <c r="T95" s="77" t="s">
        <v>35</v>
      </c>
      <c r="U95" s="59" t="s">
        <v>1048</v>
      </c>
      <c r="V95" s="55"/>
      <c r="W95" s="70"/>
    </row>
    <row r="96" spans="1:23" s="65" customFormat="1" ht="12.75" customHeight="1">
      <c r="A96" s="78"/>
      <c r="B96" s="72"/>
      <c r="C96" s="72"/>
      <c r="D96" s="57"/>
      <c r="E96" s="58" t="s">
        <v>24</v>
      </c>
      <c r="F96" s="59" t="s">
        <v>1049</v>
      </c>
      <c r="G96" s="72"/>
      <c r="H96" s="77" t="s">
        <v>36</v>
      </c>
      <c r="I96" s="59" t="s">
        <v>1046</v>
      </c>
      <c r="J96" s="72"/>
      <c r="K96" s="79"/>
      <c r="L96" s="80"/>
      <c r="M96" s="78"/>
      <c r="N96" s="72"/>
      <c r="O96" s="72"/>
      <c r="P96" s="57"/>
      <c r="Q96" s="58" t="s">
        <v>24</v>
      </c>
      <c r="R96" s="64" t="s">
        <v>395</v>
      </c>
      <c r="S96" s="72"/>
      <c r="T96" s="77" t="s">
        <v>36</v>
      </c>
      <c r="U96" s="59" t="s">
        <v>1048</v>
      </c>
      <c r="V96" s="72"/>
      <c r="W96" s="79"/>
    </row>
    <row r="97" spans="1:23" ht="4.5" customHeight="1">
      <c r="A97" s="81"/>
      <c r="B97" s="82"/>
      <c r="C97" s="83"/>
      <c r="D97" s="84"/>
      <c r="E97" s="85"/>
      <c r="F97" s="86"/>
      <c r="G97" s="87"/>
      <c r="H97" s="87"/>
      <c r="I97" s="83"/>
      <c r="J97" s="82"/>
      <c r="K97" s="88"/>
      <c r="M97" s="81"/>
      <c r="N97" s="82"/>
      <c r="O97" s="83"/>
      <c r="P97" s="84"/>
      <c r="Q97" s="85"/>
      <c r="R97" s="86"/>
      <c r="S97" s="87"/>
      <c r="T97" s="87"/>
      <c r="U97" s="83"/>
      <c r="V97" s="82"/>
      <c r="W97" s="88"/>
    </row>
    <row r="98" spans="1:23" ht="12.75" customHeight="1">
      <c r="A98" s="90"/>
      <c r="B98" s="90" t="s">
        <v>37</v>
      </c>
      <c r="C98" s="91"/>
      <c r="D98" s="92" t="s">
        <v>38</v>
      </c>
      <c r="E98" s="92" t="s">
        <v>39</v>
      </c>
      <c r="F98" s="92" t="s">
        <v>40</v>
      </c>
      <c r="G98" s="93" t="s">
        <v>41</v>
      </c>
      <c r="H98" s="93"/>
      <c r="I98" s="91" t="s">
        <v>42</v>
      </c>
      <c r="J98" s="92" t="s">
        <v>37</v>
      </c>
      <c r="K98" s="90" t="s">
        <v>43</v>
      </c>
      <c r="L98" s="40">
        <v>150</v>
      </c>
      <c r="M98" s="90"/>
      <c r="N98" s="90" t="s">
        <v>37</v>
      </c>
      <c r="O98" s="91"/>
      <c r="P98" s="92" t="s">
        <v>38</v>
      </c>
      <c r="Q98" s="92" t="s">
        <v>39</v>
      </c>
      <c r="R98" s="92" t="s">
        <v>40</v>
      </c>
      <c r="S98" s="93" t="s">
        <v>41</v>
      </c>
      <c r="T98" s="93"/>
      <c r="U98" s="91" t="s">
        <v>42</v>
      </c>
      <c r="V98" s="92" t="s">
        <v>37</v>
      </c>
      <c r="W98" s="90" t="s">
        <v>43</v>
      </c>
    </row>
    <row r="99" spans="1:23" ht="12.75">
      <c r="A99" s="94" t="s">
        <v>43</v>
      </c>
      <c r="B99" s="94" t="s">
        <v>44</v>
      </c>
      <c r="C99" s="95" t="s">
        <v>45</v>
      </c>
      <c r="D99" s="96" t="s">
        <v>46</v>
      </c>
      <c r="E99" s="96" t="s">
        <v>47</v>
      </c>
      <c r="F99" s="96"/>
      <c r="G99" s="97" t="s">
        <v>45</v>
      </c>
      <c r="H99" s="97" t="s">
        <v>42</v>
      </c>
      <c r="I99" s="95"/>
      <c r="J99" s="94" t="s">
        <v>44</v>
      </c>
      <c r="K99" s="94"/>
      <c r="L99" s="40">
        <v>150</v>
      </c>
      <c r="M99" s="94" t="s">
        <v>43</v>
      </c>
      <c r="N99" s="94" t="s">
        <v>44</v>
      </c>
      <c r="O99" s="95" t="s">
        <v>45</v>
      </c>
      <c r="P99" s="96" t="s">
        <v>46</v>
      </c>
      <c r="Q99" s="96" t="s">
        <v>47</v>
      </c>
      <c r="R99" s="96"/>
      <c r="S99" s="97" t="s">
        <v>45</v>
      </c>
      <c r="T99" s="97" t="s">
        <v>42</v>
      </c>
      <c r="U99" s="95"/>
      <c r="V99" s="94" t="s">
        <v>44</v>
      </c>
      <c r="W99" s="94"/>
    </row>
    <row r="100" spans="1:23" ht="16.5" customHeight="1">
      <c r="A100" s="98">
        <v>-5</v>
      </c>
      <c r="B100" s="99">
        <v>1</v>
      </c>
      <c r="C100" s="100">
        <v>11</v>
      </c>
      <c r="D100" s="101" t="s">
        <v>89</v>
      </c>
      <c r="E100" s="101" t="s">
        <v>33</v>
      </c>
      <c r="F100" s="101">
        <v>7</v>
      </c>
      <c r="G100" s="101"/>
      <c r="H100" s="101">
        <v>300</v>
      </c>
      <c r="I100" s="100">
        <v>41</v>
      </c>
      <c r="J100" s="99">
        <v>13</v>
      </c>
      <c r="K100" s="98">
        <v>5</v>
      </c>
      <c r="L100" s="40"/>
      <c r="M100" s="98">
        <v>0</v>
      </c>
      <c r="N100" s="99">
        <v>5</v>
      </c>
      <c r="O100" s="100">
        <v>11</v>
      </c>
      <c r="P100" s="101" t="s">
        <v>89</v>
      </c>
      <c r="Q100" s="101" t="s">
        <v>30</v>
      </c>
      <c r="R100" s="101">
        <v>9</v>
      </c>
      <c r="S100" s="101"/>
      <c r="T100" s="101">
        <v>50</v>
      </c>
      <c r="U100" s="100">
        <v>41</v>
      </c>
      <c r="V100" s="99">
        <v>9</v>
      </c>
      <c r="W100" s="98">
        <v>0</v>
      </c>
    </row>
    <row r="101" spans="1:23" ht="16.5" customHeight="1">
      <c r="A101" s="98">
        <v>-5</v>
      </c>
      <c r="B101" s="99">
        <v>1</v>
      </c>
      <c r="C101" s="100">
        <v>42</v>
      </c>
      <c r="D101" s="101" t="s">
        <v>89</v>
      </c>
      <c r="E101" s="101" t="s">
        <v>33</v>
      </c>
      <c r="F101" s="101">
        <v>7</v>
      </c>
      <c r="G101" s="101"/>
      <c r="H101" s="101">
        <v>300</v>
      </c>
      <c r="I101" s="100">
        <v>12</v>
      </c>
      <c r="J101" s="99">
        <v>13</v>
      </c>
      <c r="K101" s="98">
        <v>5</v>
      </c>
      <c r="L101" s="40"/>
      <c r="M101" s="98">
        <v>0</v>
      </c>
      <c r="N101" s="99">
        <v>5</v>
      </c>
      <c r="O101" s="100">
        <v>42</v>
      </c>
      <c r="P101" s="101" t="s">
        <v>89</v>
      </c>
      <c r="Q101" s="101" t="s">
        <v>33</v>
      </c>
      <c r="R101" s="101">
        <v>9</v>
      </c>
      <c r="S101" s="101"/>
      <c r="T101" s="101">
        <v>50</v>
      </c>
      <c r="U101" s="100">
        <v>12</v>
      </c>
      <c r="V101" s="99">
        <v>9</v>
      </c>
      <c r="W101" s="98">
        <v>0</v>
      </c>
    </row>
    <row r="102" spans="1:23" ht="16.5" customHeight="1">
      <c r="A102" s="98">
        <v>4</v>
      </c>
      <c r="B102" s="99">
        <v>10</v>
      </c>
      <c r="C102" s="100">
        <v>21</v>
      </c>
      <c r="D102" s="101" t="s">
        <v>61</v>
      </c>
      <c r="E102" s="101" t="s">
        <v>35</v>
      </c>
      <c r="F102" s="101">
        <v>9</v>
      </c>
      <c r="G102" s="101">
        <v>50</v>
      </c>
      <c r="H102" s="101"/>
      <c r="I102" s="100">
        <v>31</v>
      </c>
      <c r="J102" s="102">
        <v>4</v>
      </c>
      <c r="K102" s="103">
        <v>-4</v>
      </c>
      <c r="L102" s="104"/>
      <c r="M102" s="103">
        <v>10</v>
      </c>
      <c r="N102" s="102">
        <v>13</v>
      </c>
      <c r="O102" s="100">
        <v>21</v>
      </c>
      <c r="P102" s="101" t="s">
        <v>89</v>
      </c>
      <c r="Q102" s="101" t="s">
        <v>33</v>
      </c>
      <c r="R102" s="101">
        <v>10</v>
      </c>
      <c r="S102" s="101">
        <v>420</v>
      </c>
      <c r="T102" s="101"/>
      <c r="U102" s="100">
        <v>31</v>
      </c>
      <c r="V102" s="99">
        <v>1</v>
      </c>
      <c r="W102" s="98">
        <v>-10</v>
      </c>
    </row>
    <row r="103" spans="1:23" ht="16.5" customHeight="1">
      <c r="A103" s="98">
        <v>5</v>
      </c>
      <c r="B103" s="99">
        <v>12</v>
      </c>
      <c r="C103" s="100">
        <v>32</v>
      </c>
      <c r="D103" s="101" t="s">
        <v>62</v>
      </c>
      <c r="E103" s="101" t="s">
        <v>35</v>
      </c>
      <c r="F103" s="101">
        <v>9</v>
      </c>
      <c r="G103" s="101">
        <v>100</v>
      </c>
      <c r="H103" s="101"/>
      <c r="I103" s="100">
        <v>23</v>
      </c>
      <c r="J103" s="99">
        <v>2</v>
      </c>
      <c r="K103" s="98">
        <v>-5</v>
      </c>
      <c r="L103" s="40"/>
      <c r="M103" s="98">
        <v>0</v>
      </c>
      <c r="N103" s="99">
        <v>5</v>
      </c>
      <c r="O103" s="100">
        <v>32</v>
      </c>
      <c r="P103" s="101" t="s">
        <v>89</v>
      </c>
      <c r="Q103" s="101" t="s">
        <v>33</v>
      </c>
      <c r="R103" s="101">
        <v>9</v>
      </c>
      <c r="S103" s="101"/>
      <c r="T103" s="101">
        <v>50</v>
      </c>
      <c r="U103" s="100">
        <v>23</v>
      </c>
      <c r="V103" s="99">
        <v>9</v>
      </c>
      <c r="W103" s="98">
        <v>0</v>
      </c>
    </row>
    <row r="104" spans="1:23" ht="16.5" customHeight="1">
      <c r="A104" s="98">
        <v>7</v>
      </c>
      <c r="B104" s="99">
        <v>14</v>
      </c>
      <c r="C104" s="100">
        <v>72</v>
      </c>
      <c r="D104" s="101" t="s">
        <v>61</v>
      </c>
      <c r="E104" s="101" t="s">
        <v>36</v>
      </c>
      <c r="F104" s="101">
        <v>6</v>
      </c>
      <c r="G104" s="101">
        <v>200</v>
      </c>
      <c r="H104" s="101"/>
      <c r="I104" s="100">
        <v>52</v>
      </c>
      <c r="J104" s="99">
        <v>0</v>
      </c>
      <c r="K104" s="98">
        <v>-7</v>
      </c>
      <c r="L104" s="40"/>
      <c r="M104" s="98">
        <v>0</v>
      </c>
      <c r="N104" s="99">
        <v>5</v>
      </c>
      <c r="O104" s="100">
        <v>72</v>
      </c>
      <c r="P104" s="101" t="s">
        <v>89</v>
      </c>
      <c r="Q104" s="101" t="s">
        <v>33</v>
      </c>
      <c r="R104" s="101">
        <v>9</v>
      </c>
      <c r="S104" s="101"/>
      <c r="T104" s="101">
        <v>50</v>
      </c>
      <c r="U104" s="100">
        <v>52</v>
      </c>
      <c r="V104" s="99">
        <v>9</v>
      </c>
      <c r="W104" s="98">
        <v>0</v>
      </c>
    </row>
    <row r="105" spans="1:23" ht="16.5" customHeight="1">
      <c r="A105" s="98">
        <v>0</v>
      </c>
      <c r="B105" s="99">
        <v>8</v>
      </c>
      <c r="C105" s="100">
        <v>51</v>
      </c>
      <c r="D105" s="101" t="s">
        <v>79</v>
      </c>
      <c r="E105" s="101" t="s">
        <v>33</v>
      </c>
      <c r="F105" s="101">
        <v>8</v>
      </c>
      <c r="G105" s="101"/>
      <c r="H105" s="101">
        <v>100</v>
      </c>
      <c r="I105" s="100">
        <v>71</v>
      </c>
      <c r="J105" s="99">
        <v>6</v>
      </c>
      <c r="K105" s="98">
        <v>0</v>
      </c>
      <c r="L105" s="40"/>
      <c r="M105" s="98">
        <v>10</v>
      </c>
      <c r="N105" s="99">
        <v>13</v>
      </c>
      <c r="O105" s="100">
        <v>51</v>
      </c>
      <c r="P105" s="101" t="s">
        <v>89</v>
      </c>
      <c r="Q105" s="101" t="s">
        <v>30</v>
      </c>
      <c r="R105" s="101">
        <v>10</v>
      </c>
      <c r="S105" s="101">
        <v>420</v>
      </c>
      <c r="T105" s="101"/>
      <c r="U105" s="100">
        <v>71</v>
      </c>
      <c r="V105" s="99">
        <v>1</v>
      </c>
      <c r="W105" s="98">
        <v>-10</v>
      </c>
    </row>
    <row r="106" spans="1:23" ht="16.5" customHeight="1">
      <c r="A106" s="98">
        <v>-3</v>
      </c>
      <c r="B106" s="99">
        <v>5</v>
      </c>
      <c r="C106" s="100">
        <v>81</v>
      </c>
      <c r="D106" s="101" t="s">
        <v>79</v>
      </c>
      <c r="E106" s="101" t="s">
        <v>33</v>
      </c>
      <c r="F106" s="101">
        <v>7</v>
      </c>
      <c r="G106" s="101"/>
      <c r="H106" s="101">
        <v>200</v>
      </c>
      <c r="I106" s="100">
        <v>61</v>
      </c>
      <c r="J106" s="102">
        <v>9</v>
      </c>
      <c r="K106" s="103">
        <v>3</v>
      </c>
      <c r="L106" s="104"/>
      <c r="M106" s="103">
        <v>0</v>
      </c>
      <c r="N106" s="102">
        <v>5</v>
      </c>
      <c r="O106" s="100">
        <v>81</v>
      </c>
      <c r="P106" s="101" t="s">
        <v>89</v>
      </c>
      <c r="Q106" s="101" t="s">
        <v>33</v>
      </c>
      <c r="R106" s="101">
        <v>9</v>
      </c>
      <c r="S106" s="101"/>
      <c r="T106" s="101">
        <v>50</v>
      </c>
      <c r="U106" s="100">
        <v>61</v>
      </c>
      <c r="V106" s="99">
        <v>9</v>
      </c>
      <c r="W106" s="98">
        <v>0</v>
      </c>
    </row>
    <row r="107" spans="1:23" ht="16.5" customHeight="1">
      <c r="A107" s="98">
        <v>-3</v>
      </c>
      <c r="B107" s="99">
        <v>5</v>
      </c>
      <c r="C107" s="100">
        <v>62</v>
      </c>
      <c r="D107" s="101" t="s">
        <v>89</v>
      </c>
      <c r="E107" s="101" t="s">
        <v>33</v>
      </c>
      <c r="F107" s="101">
        <v>8</v>
      </c>
      <c r="G107" s="101"/>
      <c r="H107" s="101">
        <v>200</v>
      </c>
      <c r="I107" s="100">
        <v>82</v>
      </c>
      <c r="J107" s="99">
        <v>9</v>
      </c>
      <c r="K107" s="98">
        <v>3</v>
      </c>
      <c r="L107" s="40"/>
      <c r="M107" s="98">
        <v>0</v>
      </c>
      <c r="N107" s="99">
        <v>5</v>
      </c>
      <c r="O107" s="100">
        <v>62</v>
      </c>
      <c r="P107" s="101" t="s">
        <v>89</v>
      </c>
      <c r="Q107" s="101" t="s">
        <v>30</v>
      </c>
      <c r="R107" s="101">
        <v>9</v>
      </c>
      <c r="S107" s="101"/>
      <c r="T107" s="101">
        <v>50</v>
      </c>
      <c r="U107" s="100">
        <v>82</v>
      </c>
      <c r="V107" s="99">
        <v>9</v>
      </c>
      <c r="W107" s="98">
        <v>0</v>
      </c>
    </row>
    <row r="108" spans="1:23" s="65" customFormat="1" ht="9.75" customHeight="1">
      <c r="A108" s="41"/>
      <c r="B108" s="41"/>
      <c r="C108" s="105"/>
      <c r="D108" s="41"/>
      <c r="E108" s="41"/>
      <c r="F108" s="41"/>
      <c r="G108" s="41"/>
      <c r="H108" s="41"/>
      <c r="I108" s="105"/>
      <c r="J108" s="41"/>
      <c r="K108" s="41"/>
      <c r="L108" s="89"/>
      <c r="M108" s="41"/>
      <c r="N108" s="41"/>
      <c r="O108" s="105"/>
      <c r="P108" s="41"/>
      <c r="Q108" s="41"/>
      <c r="R108" s="41"/>
      <c r="S108" s="41"/>
      <c r="T108" s="41"/>
      <c r="U108" s="105"/>
      <c r="V108" s="41"/>
      <c r="W108" s="41"/>
    </row>
    <row r="109" spans="1:23" s="65" customFormat="1" ht="15">
      <c r="A109" s="32"/>
      <c r="B109" s="33" t="s">
        <v>10</v>
      </c>
      <c r="C109" s="34"/>
      <c r="D109" s="33"/>
      <c r="E109" s="35" t="s">
        <v>11</v>
      </c>
      <c r="F109" s="36"/>
      <c r="G109" s="37" t="s">
        <v>12</v>
      </c>
      <c r="H109" s="37"/>
      <c r="I109" s="38" t="s">
        <v>13</v>
      </c>
      <c r="J109" s="38"/>
      <c r="K109" s="39"/>
      <c r="L109" s="40">
        <v>150</v>
      </c>
      <c r="M109" s="32"/>
      <c r="N109" s="33" t="s">
        <v>10</v>
      </c>
      <c r="O109" s="34"/>
      <c r="P109" s="33"/>
      <c r="Q109" s="35" t="s">
        <v>14</v>
      </c>
      <c r="R109" s="36"/>
      <c r="S109" s="37" t="s">
        <v>12</v>
      </c>
      <c r="T109" s="37"/>
      <c r="U109" s="38" t="s">
        <v>15</v>
      </c>
      <c r="V109" s="38"/>
      <c r="W109" s="39"/>
    </row>
    <row r="110" spans="1:23" s="65" customFormat="1" ht="12.75">
      <c r="A110" s="42"/>
      <c r="B110" s="42"/>
      <c r="C110" s="43"/>
      <c r="D110" s="44"/>
      <c r="E110" s="44"/>
      <c r="F110" s="44"/>
      <c r="G110" s="45" t="s">
        <v>16</v>
      </c>
      <c r="H110" s="45"/>
      <c r="I110" s="38" t="s">
        <v>17</v>
      </c>
      <c r="J110" s="38"/>
      <c r="K110" s="39"/>
      <c r="L110" s="40">
        <v>150</v>
      </c>
      <c r="M110" s="42"/>
      <c r="N110" s="42"/>
      <c r="O110" s="43"/>
      <c r="P110" s="44"/>
      <c r="Q110" s="44"/>
      <c r="R110" s="44"/>
      <c r="S110" s="45" t="s">
        <v>16</v>
      </c>
      <c r="T110" s="45"/>
      <c r="U110" s="38" t="s">
        <v>18</v>
      </c>
      <c r="V110" s="38"/>
      <c r="W110" s="39"/>
    </row>
    <row r="111" spans="1:23" ht="4.5" customHeight="1">
      <c r="A111" s="46"/>
      <c r="B111" s="47"/>
      <c r="C111" s="48"/>
      <c r="D111" s="49"/>
      <c r="E111" s="50"/>
      <c r="F111" s="51"/>
      <c r="G111" s="52"/>
      <c r="H111" s="52"/>
      <c r="I111" s="48"/>
      <c r="J111" s="47"/>
      <c r="K111" s="53"/>
      <c r="L111" s="40"/>
      <c r="M111" s="46"/>
      <c r="N111" s="47"/>
      <c r="O111" s="48"/>
      <c r="P111" s="49"/>
      <c r="Q111" s="50"/>
      <c r="R111" s="51"/>
      <c r="S111" s="52"/>
      <c r="T111" s="52"/>
      <c r="U111" s="48"/>
      <c r="V111" s="47"/>
      <c r="W111" s="53"/>
    </row>
    <row r="112" spans="1:23" s="65" customFormat="1" ht="12.75" customHeight="1">
      <c r="A112" s="54" t="s">
        <v>963</v>
      </c>
      <c r="B112" s="55"/>
      <c r="C112" s="56"/>
      <c r="D112" s="57"/>
      <c r="E112" s="58" t="s">
        <v>19</v>
      </c>
      <c r="F112" s="59" t="s">
        <v>438</v>
      </c>
      <c r="G112" s="60"/>
      <c r="H112" s="61"/>
      <c r="I112" s="135">
        <v>0</v>
      </c>
      <c r="J112" s="135"/>
      <c r="K112" s="136"/>
      <c r="L112" s="62"/>
      <c r="M112" s="63" t="s">
        <v>963</v>
      </c>
      <c r="N112" s="55"/>
      <c r="O112" s="56"/>
      <c r="P112" s="57"/>
      <c r="Q112" s="58" t="s">
        <v>19</v>
      </c>
      <c r="R112" s="64" t="s">
        <v>1015</v>
      </c>
      <c r="S112" s="60"/>
      <c r="T112" s="61"/>
      <c r="U112" s="135">
        <v>0</v>
      </c>
      <c r="V112" s="135"/>
      <c r="W112" s="136"/>
    </row>
    <row r="113" spans="1:23" s="65" customFormat="1" ht="12.75" customHeight="1">
      <c r="A113" s="66"/>
      <c r="B113" s="55"/>
      <c r="C113" s="56"/>
      <c r="D113" s="57"/>
      <c r="E113" s="67" t="s">
        <v>21</v>
      </c>
      <c r="F113" s="59" t="s">
        <v>1050</v>
      </c>
      <c r="G113" s="68"/>
      <c r="H113" s="69"/>
      <c r="I113" s="73"/>
      <c r="J113" s="130">
        <v>8.1</v>
      </c>
      <c r="K113" s="131"/>
      <c r="L113" s="62"/>
      <c r="M113" s="66"/>
      <c r="N113" s="55"/>
      <c r="O113" s="56"/>
      <c r="P113" s="57"/>
      <c r="Q113" s="67" t="s">
        <v>21</v>
      </c>
      <c r="R113" s="64" t="s">
        <v>579</v>
      </c>
      <c r="S113" s="68"/>
      <c r="T113" s="69"/>
      <c r="U113" s="73"/>
      <c r="V113" s="130">
        <v>6.1</v>
      </c>
      <c r="W113" s="131"/>
    </row>
    <row r="114" spans="1:23" s="65" customFormat="1" ht="12.75" customHeight="1">
      <c r="A114" s="66"/>
      <c r="B114" s="55"/>
      <c r="C114" s="56"/>
      <c r="D114" s="57"/>
      <c r="E114" s="67" t="s">
        <v>23</v>
      </c>
      <c r="F114" s="59" t="s">
        <v>66</v>
      </c>
      <c r="G114" s="60"/>
      <c r="H114" s="69"/>
      <c r="I114" s="132">
        <v>12.1</v>
      </c>
      <c r="J114" s="130" t="s">
        <v>140</v>
      </c>
      <c r="K114" s="133">
        <v>7.1</v>
      </c>
      <c r="L114" s="62"/>
      <c r="M114" s="66"/>
      <c r="N114" s="55"/>
      <c r="O114" s="56"/>
      <c r="P114" s="57"/>
      <c r="Q114" s="67" t="s">
        <v>23</v>
      </c>
      <c r="R114" s="64" t="s">
        <v>1051</v>
      </c>
      <c r="S114" s="60"/>
      <c r="T114" s="69"/>
      <c r="U114" s="132">
        <v>11.1</v>
      </c>
      <c r="V114" s="130" t="s">
        <v>140</v>
      </c>
      <c r="W114" s="133">
        <v>7.1</v>
      </c>
    </row>
    <row r="115" spans="1:23" s="65" customFormat="1" ht="12.75" customHeight="1">
      <c r="A115" s="66"/>
      <c r="B115" s="55"/>
      <c r="C115" s="56"/>
      <c r="D115" s="57"/>
      <c r="E115" s="58" t="s">
        <v>24</v>
      </c>
      <c r="F115" s="59" t="s">
        <v>1052</v>
      </c>
      <c r="G115" s="60"/>
      <c r="H115" s="69"/>
      <c r="I115" s="73"/>
      <c r="J115" s="130">
        <v>13.1</v>
      </c>
      <c r="K115" s="131"/>
      <c r="L115" s="62"/>
      <c r="M115" s="66"/>
      <c r="N115" s="55"/>
      <c r="O115" s="56"/>
      <c r="P115" s="57"/>
      <c r="Q115" s="58" t="s">
        <v>24</v>
      </c>
      <c r="R115" s="64" t="s">
        <v>1053</v>
      </c>
      <c r="S115" s="60"/>
      <c r="T115" s="69"/>
      <c r="U115" s="73"/>
      <c r="V115" s="130">
        <v>16.1</v>
      </c>
      <c r="W115" s="131"/>
    </row>
    <row r="116" spans="1:23" s="65" customFormat="1" ht="12.75" customHeight="1">
      <c r="A116" s="71" t="s">
        <v>19</v>
      </c>
      <c r="B116" s="59" t="s">
        <v>1054</v>
      </c>
      <c r="C116" s="56"/>
      <c r="D116" s="57"/>
      <c r="E116" s="72"/>
      <c r="F116" s="60"/>
      <c r="G116" s="58" t="s">
        <v>19</v>
      </c>
      <c r="H116" s="59" t="s">
        <v>1055</v>
      </c>
      <c r="I116" s="60"/>
      <c r="J116" s="73"/>
      <c r="K116" s="70"/>
      <c r="L116" s="62"/>
      <c r="M116" s="71" t="s">
        <v>19</v>
      </c>
      <c r="N116" s="64" t="s">
        <v>323</v>
      </c>
      <c r="O116" s="56"/>
      <c r="P116" s="57"/>
      <c r="Q116" s="72"/>
      <c r="R116" s="106"/>
      <c r="S116" s="58" t="s">
        <v>19</v>
      </c>
      <c r="T116" s="59" t="s">
        <v>849</v>
      </c>
      <c r="U116" s="60"/>
      <c r="V116" s="73"/>
      <c r="W116" s="70"/>
    </row>
    <row r="117" spans="1:23" s="65" customFormat="1" ht="12.75" customHeight="1">
      <c r="A117" s="74" t="s">
        <v>21</v>
      </c>
      <c r="B117" s="59" t="s">
        <v>1056</v>
      </c>
      <c r="C117" s="75"/>
      <c r="D117" s="57"/>
      <c r="E117" s="72"/>
      <c r="F117" s="69"/>
      <c r="G117" s="67" t="s">
        <v>21</v>
      </c>
      <c r="H117" s="59" t="s">
        <v>58</v>
      </c>
      <c r="I117" s="60"/>
      <c r="J117" s="73"/>
      <c r="K117" s="70"/>
      <c r="L117" s="62"/>
      <c r="M117" s="74" t="s">
        <v>21</v>
      </c>
      <c r="N117" s="64" t="s">
        <v>1057</v>
      </c>
      <c r="O117" s="75"/>
      <c r="P117" s="57"/>
      <c r="Q117" s="72"/>
      <c r="R117" s="107"/>
      <c r="S117" s="67" t="s">
        <v>21</v>
      </c>
      <c r="T117" s="59" t="s">
        <v>864</v>
      </c>
      <c r="U117" s="60"/>
      <c r="V117" s="73"/>
      <c r="W117" s="70"/>
    </row>
    <row r="118" spans="1:23" s="65" customFormat="1" ht="12.75" customHeight="1">
      <c r="A118" s="74" t="s">
        <v>23</v>
      </c>
      <c r="B118" s="59" t="s">
        <v>1058</v>
      </c>
      <c r="C118" s="56"/>
      <c r="D118" s="57"/>
      <c r="E118" s="72"/>
      <c r="F118" s="69"/>
      <c r="G118" s="67" t="s">
        <v>23</v>
      </c>
      <c r="H118" s="59" t="s">
        <v>1059</v>
      </c>
      <c r="I118" s="60"/>
      <c r="J118" s="60"/>
      <c r="K118" s="70"/>
      <c r="L118" s="62"/>
      <c r="M118" s="74" t="s">
        <v>23</v>
      </c>
      <c r="N118" s="64" t="s">
        <v>1060</v>
      </c>
      <c r="O118" s="56"/>
      <c r="P118" s="57"/>
      <c r="Q118" s="72"/>
      <c r="R118" s="107"/>
      <c r="S118" s="67" t="s">
        <v>23</v>
      </c>
      <c r="T118" s="59" t="s">
        <v>313</v>
      </c>
      <c r="U118" s="60"/>
      <c r="V118" s="60"/>
      <c r="W118" s="70"/>
    </row>
    <row r="119" spans="1:23" s="65" customFormat="1" ht="12.75" customHeight="1">
      <c r="A119" s="71" t="s">
        <v>24</v>
      </c>
      <c r="B119" s="59" t="s">
        <v>17</v>
      </c>
      <c r="C119" s="75"/>
      <c r="D119" s="57"/>
      <c r="E119" s="72"/>
      <c r="F119" s="60"/>
      <c r="G119" s="58" t="s">
        <v>24</v>
      </c>
      <c r="H119" s="59" t="s">
        <v>1061</v>
      </c>
      <c r="I119" s="59" t="s">
        <v>27</v>
      </c>
      <c r="J119" s="73"/>
      <c r="K119" s="70"/>
      <c r="L119" s="62"/>
      <c r="M119" s="71" t="s">
        <v>24</v>
      </c>
      <c r="N119" s="64" t="s">
        <v>717</v>
      </c>
      <c r="O119" s="75"/>
      <c r="P119" s="57"/>
      <c r="Q119" s="72"/>
      <c r="R119" s="106"/>
      <c r="S119" s="58" t="s">
        <v>24</v>
      </c>
      <c r="T119" s="59" t="s">
        <v>804</v>
      </c>
      <c r="U119" s="59" t="s">
        <v>27</v>
      </c>
      <c r="V119" s="73"/>
      <c r="W119" s="70"/>
    </row>
    <row r="120" spans="1:23" s="65" customFormat="1" ht="12.75" customHeight="1">
      <c r="A120" s="76"/>
      <c r="B120" s="75"/>
      <c r="C120" s="75"/>
      <c r="D120" s="57"/>
      <c r="E120" s="58" t="s">
        <v>19</v>
      </c>
      <c r="F120" s="59" t="s">
        <v>1062</v>
      </c>
      <c r="G120" s="60"/>
      <c r="H120" s="77" t="s">
        <v>30</v>
      </c>
      <c r="I120" s="59" t="s">
        <v>1063</v>
      </c>
      <c r="J120" s="73"/>
      <c r="K120" s="70"/>
      <c r="L120" s="62"/>
      <c r="M120" s="76"/>
      <c r="N120" s="108"/>
      <c r="O120" s="75"/>
      <c r="P120" s="57"/>
      <c r="Q120" s="58" t="s">
        <v>19</v>
      </c>
      <c r="R120" s="64" t="s">
        <v>970</v>
      </c>
      <c r="S120" s="60"/>
      <c r="T120" s="77" t="s">
        <v>30</v>
      </c>
      <c r="U120" s="59" t="s">
        <v>1064</v>
      </c>
      <c r="V120" s="73"/>
      <c r="W120" s="70"/>
    </row>
    <row r="121" spans="1:23" s="65" customFormat="1" ht="12.75" customHeight="1">
      <c r="A121" s="66"/>
      <c r="B121" s="59" t="s">
        <v>32</v>
      </c>
      <c r="C121" s="56"/>
      <c r="D121" s="57"/>
      <c r="E121" s="67" t="s">
        <v>21</v>
      </c>
      <c r="F121" s="59" t="s">
        <v>449</v>
      </c>
      <c r="G121" s="60"/>
      <c r="H121" s="77" t="s">
        <v>33</v>
      </c>
      <c r="I121" s="59" t="s">
        <v>1063</v>
      </c>
      <c r="J121" s="55"/>
      <c r="K121" s="70"/>
      <c r="L121" s="62"/>
      <c r="M121" s="66"/>
      <c r="N121" s="64" t="s">
        <v>32</v>
      </c>
      <c r="O121" s="56"/>
      <c r="P121" s="57"/>
      <c r="Q121" s="67" t="s">
        <v>21</v>
      </c>
      <c r="R121" s="64" t="s">
        <v>96</v>
      </c>
      <c r="S121" s="60"/>
      <c r="T121" s="77" t="s">
        <v>33</v>
      </c>
      <c r="U121" s="59" t="s">
        <v>1065</v>
      </c>
      <c r="V121" s="55"/>
      <c r="W121" s="70"/>
    </row>
    <row r="122" spans="1:23" s="65" customFormat="1" ht="12.75" customHeight="1">
      <c r="A122" s="66"/>
      <c r="B122" s="59" t="s">
        <v>1066</v>
      </c>
      <c r="C122" s="56"/>
      <c r="D122" s="57"/>
      <c r="E122" s="67" t="s">
        <v>23</v>
      </c>
      <c r="F122" s="59" t="s">
        <v>1067</v>
      </c>
      <c r="G122" s="73"/>
      <c r="H122" s="77" t="s">
        <v>35</v>
      </c>
      <c r="I122" s="59" t="s">
        <v>1068</v>
      </c>
      <c r="J122" s="55"/>
      <c r="K122" s="70"/>
      <c r="L122" s="62"/>
      <c r="M122" s="66"/>
      <c r="N122" s="64" t="s">
        <v>763</v>
      </c>
      <c r="O122" s="56"/>
      <c r="P122" s="57"/>
      <c r="Q122" s="67" t="s">
        <v>23</v>
      </c>
      <c r="R122" s="64" t="s">
        <v>1069</v>
      </c>
      <c r="S122" s="73"/>
      <c r="T122" s="77" t="s">
        <v>35</v>
      </c>
      <c r="U122" s="59" t="s">
        <v>1070</v>
      </c>
      <c r="V122" s="55"/>
      <c r="W122" s="70"/>
    </row>
    <row r="123" spans="1:23" s="65" customFormat="1" ht="12.75" customHeight="1">
      <c r="A123" s="78"/>
      <c r="B123" s="72"/>
      <c r="C123" s="72"/>
      <c r="D123" s="57"/>
      <c r="E123" s="58" t="s">
        <v>24</v>
      </c>
      <c r="F123" s="59" t="s">
        <v>278</v>
      </c>
      <c r="G123" s="72"/>
      <c r="H123" s="77" t="s">
        <v>36</v>
      </c>
      <c r="I123" s="59" t="s">
        <v>1068</v>
      </c>
      <c r="J123" s="72"/>
      <c r="K123" s="79"/>
      <c r="L123" s="80"/>
      <c r="M123" s="78"/>
      <c r="N123" s="72"/>
      <c r="O123" s="72"/>
      <c r="P123" s="57"/>
      <c r="Q123" s="58" t="s">
        <v>24</v>
      </c>
      <c r="R123" s="64" t="s">
        <v>1071</v>
      </c>
      <c r="S123" s="72"/>
      <c r="T123" s="77" t="s">
        <v>36</v>
      </c>
      <c r="U123" s="59" t="s">
        <v>1070</v>
      </c>
      <c r="V123" s="72"/>
      <c r="W123" s="79"/>
    </row>
    <row r="124" spans="1:23" ht="4.5" customHeight="1">
      <c r="A124" s="81"/>
      <c r="B124" s="82"/>
      <c r="C124" s="83"/>
      <c r="D124" s="84"/>
      <c r="E124" s="85"/>
      <c r="F124" s="86"/>
      <c r="G124" s="87"/>
      <c r="H124" s="87"/>
      <c r="I124" s="83"/>
      <c r="J124" s="82"/>
      <c r="K124" s="88"/>
      <c r="M124" s="81"/>
      <c r="N124" s="82"/>
      <c r="O124" s="83"/>
      <c r="P124" s="84"/>
      <c r="Q124" s="85"/>
      <c r="R124" s="86"/>
      <c r="S124" s="87"/>
      <c r="T124" s="87"/>
      <c r="U124" s="83"/>
      <c r="V124" s="82"/>
      <c r="W124" s="88"/>
    </row>
    <row r="125" spans="1:23" ht="12.75" customHeight="1">
      <c r="A125" s="90"/>
      <c r="B125" s="90" t="s">
        <v>37</v>
      </c>
      <c r="C125" s="91"/>
      <c r="D125" s="92" t="s">
        <v>38</v>
      </c>
      <c r="E125" s="92" t="s">
        <v>39</v>
      </c>
      <c r="F125" s="92" t="s">
        <v>40</v>
      </c>
      <c r="G125" s="93" t="s">
        <v>41</v>
      </c>
      <c r="H125" s="93"/>
      <c r="I125" s="91" t="s">
        <v>42</v>
      </c>
      <c r="J125" s="92" t="s">
        <v>37</v>
      </c>
      <c r="K125" s="90" t="s">
        <v>43</v>
      </c>
      <c r="L125" s="40">
        <v>150</v>
      </c>
      <c r="M125" s="90"/>
      <c r="N125" s="90" t="s">
        <v>37</v>
      </c>
      <c r="O125" s="91"/>
      <c r="P125" s="92" t="s">
        <v>38</v>
      </c>
      <c r="Q125" s="92" t="s">
        <v>39</v>
      </c>
      <c r="R125" s="92" t="s">
        <v>40</v>
      </c>
      <c r="S125" s="93" t="s">
        <v>41</v>
      </c>
      <c r="T125" s="93"/>
      <c r="U125" s="91" t="s">
        <v>42</v>
      </c>
      <c r="V125" s="92" t="s">
        <v>37</v>
      </c>
      <c r="W125" s="90" t="s">
        <v>43</v>
      </c>
    </row>
    <row r="126" spans="1:23" ht="12.75">
      <c r="A126" s="94" t="s">
        <v>43</v>
      </c>
      <c r="B126" s="94" t="s">
        <v>44</v>
      </c>
      <c r="C126" s="95" t="s">
        <v>45</v>
      </c>
      <c r="D126" s="96" t="s">
        <v>46</v>
      </c>
      <c r="E126" s="96" t="s">
        <v>47</v>
      </c>
      <c r="F126" s="96"/>
      <c r="G126" s="97" t="s">
        <v>45</v>
      </c>
      <c r="H126" s="97" t="s">
        <v>42</v>
      </c>
      <c r="I126" s="95"/>
      <c r="J126" s="94" t="s">
        <v>44</v>
      </c>
      <c r="K126" s="94"/>
      <c r="L126" s="40">
        <v>150</v>
      </c>
      <c r="M126" s="94" t="s">
        <v>43</v>
      </c>
      <c r="N126" s="94" t="s">
        <v>44</v>
      </c>
      <c r="O126" s="95" t="s">
        <v>45</v>
      </c>
      <c r="P126" s="96" t="s">
        <v>46</v>
      </c>
      <c r="Q126" s="96" t="s">
        <v>47</v>
      </c>
      <c r="R126" s="96"/>
      <c r="S126" s="97" t="s">
        <v>45</v>
      </c>
      <c r="T126" s="97" t="s">
        <v>42</v>
      </c>
      <c r="U126" s="95"/>
      <c r="V126" s="94" t="s">
        <v>44</v>
      </c>
      <c r="W126" s="94"/>
    </row>
    <row r="127" spans="1:23" ht="16.5" customHeight="1">
      <c r="A127" s="98">
        <v>5</v>
      </c>
      <c r="B127" s="99">
        <v>14</v>
      </c>
      <c r="C127" s="100">
        <v>11</v>
      </c>
      <c r="D127" s="101" t="s">
        <v>167</v>
      </c>
      <c r="E127" s="101" t="s">
        <v>36</v>
      </c>
      <c r="F127" s="101">
        <v>10</v>
      </c>
      <c r="G127" s="101">
        <v>50</v>
      </c>
      <c r="H127" s="101"/>
      <c r="I127" s="100">
        <v>41</v>
      </c>
      <c r="J127" s="99">
        <v>0</v>
      </c>
      <c r="K127" s="98">
        <v>-5</v>
      </c>
      <c r="L127" s="40"/>
      <c r="M127" s="98">
        <v>1</v>
      </c>
      <c r="N127" s="99">
        <v>9</v>
      </c>
      <c r="O127" s="100">
        <v>11</v>
      </c>
      <c r="P127" s="101" t="s">
        <v>79</v>
      </c>
      <c r="Q127" s="101" t="s">
        <v>36</v>
      </c>
      <c r="R127" s="101">
        <v>9</v>
      </c>
      <c r="S127" s="101"/>
      <c r="T127" s="101">
        <v>140</v>
      </c>
      <c r="U127" s="100">
        <v>41</v>
      </c>
      <c r="V127" s="99">
        <v>5</v>
      </c>
      <c r="W127" s="98">
        <v>-1</v>
      </c>
    </row>
    <row r="128" spans="1:23" ht="16.5" customHeight="1">
      <c r="A128" s="98">
        <v>1</v>
      </c>
      <c r="B128" s="99">
        <v>10</v>
      </c>
      <c r="C128" s="100">
        <v>42</v>
      </c>
      <c r="D128" s="101" t="s">
        <v>61</v>
      </c>
      <c r="E128" s="101" t="s">
        <v>33</v>
      </c>
      <c r="F128" s="101">
        <v>8</v>
      </c>
      <c r="G128" s="101"/>
      <c r="H128" s="101">
        <v>100</v>
      </c>
      <c r="I128" s="100">
        <v>12</v>
      </c>
      <c r="J128" s="99">
        <v>4</v>
      </c>
      <c r="K128" s="98">
        <v>-1</v>
      </c>
      <c r="L128" s="40"/>
      <c r="M128" s="98">
        <v>-1</v>
      </c>
      <c r="N128" s="99">
        <v>3</v>
      </c>
      <c r="O128" s="100">
        <v>42</v>
      </c>
      <c r="P128" s="101" t="s">
        <v>421</v>
      </c>
      <c r="Q128" s="101" t="s">
        <v>33</v>
      </c>
      <c r="R128" s="101">
        <v>5</v>
      </c>
      <c r="S128" s="101"/>
      <c r="T128" s="101">
        <v>200</v>
      </c>
      <c r="U128" s="100">
        <v>12</v>
      </c>
      <c r="V128" s="99">
        <v>11</v>
      </c>
      <c r="W128" s="98">
        <v>1</v>
      </c>
    </row>
    <row r="129" spans="1:23" ht="16.5" customHeight="1">
      <c r="A129" s="98">
        <v>-5</v>
      </c>
      <c r="B129" s="99">
        <v>0</v>
      </c>
      <c r="C129" s="100">
        <v>21</v>
      </c>
      <c r="D129" s="101" t="s">
        <v>1072</v>
      </c>
      <c r="E129" s="101" t="s">
        <v>33</v>
      </c>
      <c r="F129" s="101">
        <v>8</v>
      </c>
      <c r="G129" s="101"/>
      <c r="H129" s="101">
        <v>300</v>
      </c>
      <c r="I129" s="100">
        <v>31</v>
      </c>
      <c r="J129" s="102">
        <v>14</v>
      </c>
      <c r="K129" s="103">
        <v>5</v>
      </c>
      <c r="L129" s="104"/>
      <c r="M129" s="103">
        <v>1</v>
      </c>
      <c r="N129" s="102">
        <v>9</v>
      </c>
      <c r="O129" s="100">
        <v>21</v>
      </c>
      <c r="P129" s="101" t="s">
        <v>69</v>
      </c>
      <c r="Q129" s="101" t="s">
        <v>36</v>
      </c>
      <c r="R129" s="101">
        <v>9</v>
      </c>
      <c r="S129" s="101"/>
      <c r="T129" s="101">
        <v>140</v>
      </c>
      <c r="U129" s="100">
        <v>31</v>
      </c>
      <c r="V129" s="99">
        <v>5</v>
      </c>
      <c r="W129" s="98">
        <v>-1</v>
      </c>
    </row>
    <row r="130" spans="1:23" ht="16.5" customHeight="1">
      <c r="A130" s="98">
        <v>0</v>
      </c>
      <c r="B130" s="99">
        <v>5</v>
      </c>
      <c r="C130" s="100">
        <v>32</v>
      </c>
      <c r="D130" s="101" t="s">
        <v>80</v>
      </c>
      <c r="E130" s="101" t="s">
        <v>36</v>
      </c>
      <c r="F130" s="101">
        <v>10</v>
      </c>
      <c r="G130" s="101"/>
      <c r="H130" s="101">
        <v>130</v>
      </c>
      <c r="I130" s="100">
        <v>23</v>
      </c>
      <c r="J130" s="99">
        <v>9</v>
      </c>
      <c r="K130" s="98">
        <v>0</v>
      </c>
      <c r="L130" s="40"/>
      <c r="M130" s="98">
        <v>-4</v>
      </c>
      <c r="N130" s="99">
        <v>0</v>
      </c>
      <c r="O130" s="100">
        <v>32</v>
      </c>
      <c r="P130" s="101" t="s">
        <v>70</v>
      </c>
      <c r="Q130" s="101" t="s">
        <v>33</v>
      </c>
      <c r="R130" s="101">
        <v>6</v>
      </c>
      <c r="S130" s="101"/>
      <c r="T130" s="101">
        <v>300</v>
      </c>
      <c r="U130" s="100">
        <v>23</v>
      </c>
      <c r="V130" s="99">
        <v>14</v>
      </c>
      <c r="W130" s="98">
        <v>4</v>
      </c>
    </row>
    <row r="131" spans="1:23" ht="16.5" customHeight="1">
      <c r="A131" s="98">
        <v>0</v>
      </c>
      <c r="B131" s="99">
        <v>5</v>
      </c>
      <c r="C131" s="100">
        <v>72</v>
      </c>
      <c r="D131" s="101" t="s">
        <v>291</v>
      </c>
      <c r="E131" s="101" t="s">
        <v>36</v>
      </c>
      <c r="F131" s="101">
        <v>10</v>
      </c>
      <c r="G131" s="101"/>
      <c r="H131" s="101">
        <v>130</v>
      </c>
      <c r="I131" s="100">
        <v>52</v>
      </c>
      <c r="J131" s="99">
        <v>9</v>
      </c>
      <c r="K131" s="98">
        <v>0</v>
      </c>
      <c r="L131" s="40"/>
      <c r="M131" s="98">
        <v>1</v>
      </c>
      <c r="N131" s="99">
        <v>9</v>
      </c>
      <c r="O131" s="100">
        <v>72</v>
      </c>
      <c r="P131" s="101" t="s">
        <v>79</v>
      </c>
      <c r="Q131" s="101" t="s">
        <v>36</v>
      </c>
      <c r="R131" s="101">
        <v>9</v>
      </c>
      <c r="S131" s="101"/>
      <c r="T131" s="101">
        <v>140</v>
      </c>
      <c r="U131" s="100">
        <v>52</v>
      </c>
      <c r="V131" s="99">
        <v>5</v>
      </c>
      <c r="W131" s="98">
        <v>-1</v>
      </c>
    </row>
    <row r="132" spans="1:23" ht="16.5" customHeight="1">
      <c r="A132" s="98">
        <v>0</v>
      </c>
      <c r="B132" s="99">
        <v>5</v>
      </c>
      <c r="C132" s="100">
        <v>51</v>
      </c>
      <c r="D132" s="101" t="s">
        <v>80</v>
      </c>
      <c r="E132" s="101" t="s">
        <v>36</v>
      </c>
      <c r="F132" s="101">
        <v>10</v>
      </c>
      <c r="G132" s="101"/>
      <c r="H132" s="101">
        <v>130</v>
      </c>
      <c r="I132" s="100">
        <v>71</v>
      </c>
      <c r="J132" s="99">
        <v>9</v>
      </c>
      <c r="K132" s="98">
        <v>0</v>
      </c>
      <c r="L132" s="40"/>
      <c r="M132" s="98">
        <v>2</v>
      </c>
      <c r="N132" s="99">
        <v>14</v>
      </c>
      <c r="O132" s="100">
        <v>51</v>
      </c>
      <c r="P132" s="101" t="s">
        <v>63</v>
      </c>
      <c r="Q132" s="101" t="s">
        <v>33</v>
      </c>
      <c r="R132" s="101">
        <v>7</v>
      </c>
      <c r="S132" s="101"/>
      <c r="T132" s="101">
        <v>100</v>
      </c>
      <c r="U132" s="100">
        <v>71</v>
      </c>
      <c r="V132" s="99">
        <v>0</v>
      </c>
      <c r="W132" s="98">
        <v>-2</v>
      </c>
    </row>
    <row r="133" spans="1:23" ht="16.5" customHeight="1">
      <c r="A133" s="98">
        <v>0</v>
      </c>
      <c r="B133" s="99">
        <v>5</v>
      </c>
      <c r="C133" s="100">
        <v>81</v>
      </c>
      <c r="D133" s="101" t="s">
        <v>107</v>
      </c>
      <c r="E133" s="101" t="s">
        <v>36</v>
      </c>
      <c r="F133" s="101">
        <v>10</v>
      </c>
      <c r="G133" s="101"/>
      <c r="H133" s="101">
        <v>130</v>
      </c>
      <c r="I133" s="100">
        <v>61</v>
      </c>
      <c r="J133" s="102">
        <v>9</v>
      </c>
      <c r="K133" s="103">
        <v>0</v>
      </c>
      <c r="L133" s="104"/>
      <c r="M133" s="103">
        <v>-1</v>
      </c>
      <c r="N133" s="102">
        <v>3</v>
      </c>
      <c r="O133" s="100">
        <v>81</v>
      </c>
      <c r="P133" s="101" t="s">
        <v>63</v>
      </c>
      <c r="Q133" s="101" t="s">
        <v>33</v>
      </c>
      <c r="R133" s="101">
        <v>6</v>
      </c>
      <c r="S133" s="101"/>
      <c r="T133" s="101">
        <v>200</v>
      </c>
      <c r="U133" s="100">
        <v>61</v>
      </c>
      <c r="V133" s="99">
        <v>11</v>
      </c>
      <c r="W133" s="98">
        <v>1</v>
      </c>
    </row>
    <row r="134" spans="1:23" ht="16.5" customHeight="1">
      <c r="A134" s="98">
        <v>2</v>
      </c>
      <c r="B134" s="99">
        <v>12</v>
      </c>
      <c r="C134" s="100">
        <v>62</v>
      </c>
      <c r="D134" s="101" t="s">
        <v>290</v>
      </c>
      <c r="E134" s="101" t="s">
        <v>33</v>
      </c>
      <c r="F134" s="101">
        <v>8</v>
      </c>
      <c r="G134" s="101"/>
      <c r="H134" s="101">
        <v>50</v>
      </c>
      <c r="I134" s="100">
        <v>82</v>
      </c>
      <c r="J134" s="99">
        <v>2</v>
      </c>
      <c r="K134" s="98">
        <v>-2</v>
      </c>
      <c r="L134" s="40"/>
      <c r="M134" s="98">
        <v>1</v>
      </c>
      <c r="N134" s="99">
        <v>9</v>
      </c>
      <c r="O134" s="100">
        <v>62</v>
      </c>
      <c r="P134" s="101" t="s">
        <v>79</v>
      </c>
      <c r="Q134" s="101" t="s">
        <v>36</v>
      </c>
      <c r="R134" s="101">
        <v>9</v>
      </c>
      <c r="S134" s="101"/>
      <c r="T134" s="101">
        <v>140</v>
      </c>
      <c r="U134" s="100">
        <v>82</v>
      </c>
      <c r="V134" s="99">
        <v>5</v>
      </c>
      <c r="W134" s="98">
        <v>-1</v>
      </c>
    </row>
    <row r="135" spans="1:23" s="65" customFormat="1" ht="30" customHeight="1">
      <c r="A135" s="41"/>
      <c r="B135" s="41"/>
      <c r="C135" s="105"/>
      <c r="D135" s="41"/>
      <c r="E135" s="41"/>
      <c r="F135" s="41"/>
      <c r="G135" s="41"/>
      <c r="H135" s="41"/>
      <c r="I135" s="105"/>
      <c r="J135" s="41"/>
      <c r="K135" s="41"/>
      <c r="L135" s="89"/>
      <c r="M135" s="41"/>
      <c r="N135" s="41"/>
      <c r="O135" s="105"/>
      <c r="P135" s="41"/>
      <c r="Q135" s="41"/>
      <c r="R135" s="41"/>
      <c r="S135" s="41"/>
      <c r="T135" s="41"/>
      <c r="U135" s="105"/>
      <c r="V135" s="41"/>
      <c r="W135" s="41"/>
    </row>
    <row r="136" spans="1:23" s="65" customFormat="1" ht="15">
      <c r="A136" s="32"/>
      <c r="B136" s="33" t="s">
        <v>10</v>
      </c>
      <c r="C136" s="34"/>
      <c r="D136" s="33"/>
      <c r="E136" s="35" t="s">
        <v>50</v>
      </c>
      <c r="F136" s="36"/>
      <c r="G136" s="37" t="s">
        <v>12</v>
      </c>
      <c r="H136" s="37"/>
      <c r="I136" s="38" t="s">
        <v>51</v>
      </c>
      <c r="J136" s="38"/>
      <c r="K136" s="39"/>
      <c r="L136" s="40">
        <v>150</v>
      </c>
      <c r="M136" s="32"/>
      <c r="N136" s="33" t="s">
        <v>10</v>
      </c>
      <c r="O136" s="34"/>
      <c r="P136" s="33"/>
      <c r="Q136" s="35" t="s">
        <v>52</v>
      </c>
      <c r="R136" s="36"/>
      <c r="S136" s="37" t="s">
        <v>12</v>
      </c>
      <c r="T136" s="37"/>
      <c r="U136" s="38" t="s">
        <v>53</v>
      </c>
      <c r="V136" s="38"/>
      <c r="W136" s="39"/>
    </row>
    <row r="137" spans="1:23" s="65" customFormat="1" ht="12.75">
      <c r="A137" s="42"/>
      <c r="B137" s="42"/>
      <c r="C137" s="43"/>
      <c r="D137" s="44"/>
      <c r="E137" s="44"/>
      <c r="F137" s="44"/>
      <c r="G137" s="45" t="s">
        <v>16</v>
      </c>
      <c r="H137" s="45"/>
      <c r="I137" s="38" t="s">
        <v>54</v>
      </c>
      <c r="J137" s="38"/>
      <c r="K137" s="39"/>
      <c r="L137" s="40">
        <v>150</v>
      </c>
      <c r="M137" s="42"/>
      <c r="N137" s="42"/>
      <c r="O137" s="43"/>
      <c r="P137" s="44"/>
      <c r="Q137" s="44"/>
      <c r="R137" s="44"/>
      <c r="S137" s="45" t="s">
        <v>16</v>
      </c>
      <c r="T137" s="45"/>
      <c r="U137" s="38" t="s">
        <v>55</v>
      </c>
      <c r="V137" s="38"/>
      <c r="W137" s="39"/>
    </row>
    <row r="138" spans="1:23" ht="4.5" customHeight="1">
      <c r="A138" s="46"/>
      <c r="B138" s="47"/>
      <c r="C138" s="48"/>
      <c r="D138" s="49"/>
      <c r="E138" s="50"/>
      <c r="F138" s="51"/>
      <c r="G138" s="52"/>
      <c r="H138" s="52"/>
      <c r="I138" s="48"/>
      <c r="J138" s="47"/>
      <c r="K138" s="53"/>
      <c r="L138" s="40"/>
      <c r="M138" s="46"/>
      <c r="N138" s="47"/>
      <c r="O138" s="48"/>
      <c r="P138" s="49"/>
      <c r="Q138" s="50"/>
      <c r="R138" s="51"/>
      <c r="S138" s="52"/>
      <c r="T138" s="52"/>
      <c r="U138" s="48"/>
      <c r="V138" s="47"/>
      <c r="W138" s="53"/>
    </row>
    <row r="139" spans="1:23" s="65" customFormat="1" ht="12.75" customHeight="1">
      <c r="A139" s="54" t="s">
        <v>963</v>
      </c>
      <c r="B139" s="55"/>
      <c r="C139" s="56"/>
      <c r="D139" s="57"/>
      <c r="E139" s="58" t="s">
        <v>19</v>
      </c>
      <c r="F139" s="59" t="s">
        <v>1073</v>
      </c>
      <c r="G139" s="60"/>
      <c r="H139" s="61"/>
      <c r="I139" s="135">
        <v>0</v>
      </c>
      <c r="J139" s="135"/>
      <c r="K139" s="136"/>
      <c r="L139" s="62"/>
      <c r="M139" s="63" t="s">
        <v>963</v>
      </c>
      <c r="N139" s="55"/>
      <c r="O139" s="56"/>
      <c r="P139" s="57"/>
      <c r="Q139" s="58" t="s">
        <v>19</v>
      </c>
      <c r="R139" s="64" t="s">
        <v>1074</v>
      </c>
      <c r="S139" s="60"/>
      <c r="T139" s="61"/>
      <c r="U139" s="135">
        <v>0</v>
      </c>
      <c r="V139" s="135"/>
      <c r="W139" s="136"/>
    </row>
    <row r="140" spans="1:23" s="65" customFormat="1" ht="12.75" customHeight="1">
      <c r="A140" s="66"/>
      <c r="B140" s="55"/>
      <c r="C140" s="56"/>
      <c r="D140" s="57"/>
      <c r="E140" s="67" t="s">
        <v>21</v>
      </c>
      <c r="F140" s="59" t="s">
        <v>695</v>
      </c>
      <c r="G140" s="68"/>
      <c r="H140" s="69"/>
      <c r="I140" s="73"/>
      <c r="J140" s="130">
        <v>7.1</v>
      </c>
      <c r="K140" s="131"/>
      <c r="L140" s="62"/>
      <c r="M140" s="66"/>
      <c r="N140" s="55"/>
      <c r="O140" s="56"/>
      <c r="P140" s="57"/>
      <c r="Q140" s="67" t="s">
        <v>21</v>
      </c>
      <c r="R140" s="64" t="s">
        <v>480</v>
      </c>
      <c r="S140" s="68"/>
      <c r="T140" s="69"/>
      <c r="U140" s="73"/>
      <c r="V140" s="130">
        <v>6.1</v>
      </c>
      <c r="W140" s="131"/>
    </row>
    <row r="141" spans="1:23" s="65" customFormat="1" ht="12.75" customHeight="1">
      <c r="A141" s="66"/>
      <c r="B141" s="55"/>
      <c r="C141" s="56"/>
      <c r="D141" s="57"/>
      <c r="E141" s="67" t="s">
        <v>23</v>
      </c>
      <c r="F141" s="59" t="s">
        <v>1075</v>
      </c>
      <c r="G141" s="60"/>
      <c r="H141" s="69"/>
      <c r="I141" s="132">
        <v>7.1</v>
      </c>
      <c r="J141" s="130" t="s">
        <v>140</v>
      </c>
      <c r="K141" s="133">
        <v>2.1</v>
      </c>
      <c r="L141" s="62"/>
      <c r="M141" s="66"/>
      <c r="N141" s="55"/>
      <c r="O141" s="56"/>
      <c r="P141" s="57"/>
      <c r="Q141" s="67" t="s">
        <v>23</v>
      </c>
      <c r="R141" s="64" t="s">
        <v>1073</v>
      </c>
      <c r="S141" s="60"/>
      <c r="T141" s="69"/>
      <c r="U141" s="132">
        <v>7.1</v>
      </c>
      <c r="V141" s="130" t="s">
        <v>140</v>
      </c>
      <c r="W141" s="133">
        <v>14.1</v>
      </c>
    </row>
    <row r="142" spans="1:23" s="65" customFormat="1" ht="12.75" customHeight="1">
      <c r="A142" s="66"/>
      <c r="B142" s="55"/>
      <c r="C142" s="56"/>
      <c r="D142" s="57"/>
      <c r="E142" s="58" t="s">
        <v>24</v>
      </c>
      <c r="F142" s="59" t="s">
        <v>532</v>
      </c>
      <c r="G142" s="60"/>
      <c r="H142" s="69"/>
      <c r="I142" s="73"/>
      <c r="J142" s="130">
        <v>24.1</v>
      </c>
      <c r="K142" s="131"/>
      <c r="L142" s="62"/>
      <c r="M142" s="66"/>
      <c r="N142" s="55"/>
      <c r="O142" s="56"/>
      <c r="P142" s="57"/>
      <c r="Q142" s="58" t="s">
        <v>24</v>
      </c>
      <c r="R142" s="64" t="s">
        <v>1076</v>
      </c>
      <c r="S142" s="60"/>
      <c r="T142" s="69"/>
      <c r="U142" s="73"/>
      <c r="V142" s="130">
        <v>13.1</v>
      </c>
      <c r="W142" s="131"/>
    </row>
    <row r="143" spans="1:23" s="65" customFormat="1" ht="12.75" customHeight="1">
      <c r="A143" s="71" t="s">
        <v>19</v>
      </c>
      <c r="B143" s="59" t="s">
        <v>198</v>
      </c>
      <c r="C143" s="56"/>
      <c r="D143" s="57"/>
      <c r="E143" s="72"/>
      <c r="F143" s="60"/>
      <c r="G143" s="58" t="s">
        <v>19</v>
      </c>
      <c r="H143" s="59" t="s">
        <v>1077</v>
      </c>
      <c r="I143" s="60"/>
      <c r="J143" s="73"/>
      <c r="K143" s="70"/>
      <c r="L143" s="62"/>
      <c r="M143" s="71" t="s">
        <v>19</v>
      </c>
      <c r="N143" s="64" t="s">
        <v>1078</v>
      </c>
      <c r="O143" s="56"/>
      <c r="P143" s="57"/>
      <c r="Q143" s="72"/>
      <c r="R143" s="106"/>
      <c r="S143" s="58" t="s">
        <v>19</v>
      </c>
      <c r="T143" s="59" t="s">
        <v>76</v>
      </c>
      <c r="U143" s="60"/>
      <c r="V143" s="73"/>
      <c r="W143" s="70"/>
    </row>
    <row r="144" spans="1:23" s="65" customFormat="1" ht="12.75" customHeight="1">
      <c r="A144" s="74" t="s">
        <v>21</v>
      </c>
      <c r="B144" s="59" t="s">
        <v>1079</v>
      </c>
      <c r="C144" s="75"/>
      <c r="D144" s="57"/>
      <c r="E144" s="72"/>
      <c r="F144" s="69"/>
      <c r="G144" s="67" t="s">
        <v>21</v>
      </c>
      <c r="H144" s="59" t="s">
        <v>612</v>
      </c>
      <c r="I144" s="60"/>
      <c r="J144" s="73"/>
      <c r="K144" s="70"/>
      <c r="L144" s="62"/>
      <c r="M144" s="74" t="s">
        <v>21</v>
      </c>
      <c r="N144" s="64" t="s">
        <v>1080</v>
      </c>
      <c r="O144" s="75"/>
      <c r="P144" s="57"/>
      <c r="Q144" s="72"/>
      <c r="R144" s="107"/>
      <c r="S144" s="67" t="s">
        <v>21</v>
      </c>
      <c r="T144" s="59" t="s">
        <v>1081</v>
      </c>
      <c r="U144" s="60"/>
      <c r="V144" s="73"/>
      <c r="W144" s="70"/>
    </row>
    <row r="145" spans="1:23" s="65" customFormat="1" ht="12.75" customHeight="1">
      <c r="A145" s="74" t="s">
        <v>23</v>
      </c>
      <c r="B145" s="59" t="s">
        <v>1082</v>
      </c>
      <c r="C145" s="56"/>
      <c r="D145" s="57"/>
      <c r="E145" s="72"/>
      <c r="F145" s="69"/>
      <c r="G145" s="67" t="s">
        <v>23</v>
      </c>
      <c r="H145" s="59" t="s">
        <v>58</v>
      </c>
      <c r="I145" s="60"/>
      <c r="J145" s="60"/>
      <c r="K145" s="70"/>
      <c r="L145" s="62"/>
      <c r="M145" s="74" t="s">
        <v>23</v>
      </c>
      <c r="N145" s="64" t="s">
        <v>93</v>
      </c>
      <c r="O145" s="56"/>
      <c r="P145" s="57"/>
      <c r="Q145" s="72"/>
      <c r="R145" s="107"/>
      <c r="S145" s="67" t="s">
        <v>23</v>
      </c>
      <c r="T145" s="59" t="s">
        <v>143</v>
      </c>
      <c r="U145" s="60"/>
      <c r="V145" s="60"/>
      <c r="W145" s="70"/>
    </row>
    <row r="146" spans="1:23" s="65" customFormat="1" ht="12.75" customHeight="1">
      <c r="A146" s="71" t="s">
        <v>24</v>
      </c>
      <c r="B146" s="59" t="s">
        <v>801</v>
      </c>
      <c r="C146" s="75"/>
      <c r="D146" s="57"/>
      <c r="E146" s="72"/>
      <c r="F146" s="60"/>
      <c r="G146" s="58" t="s">
        <v>24</v>
      </c>
      <c r="H146" s="59" t="s">
        <v>1083</v>
      </c>
      <c r="I146" s="59" t="s">
        <v>27</v>
      </c>
      <c r="J146" s="73"/>
      <c r="K146" s="70"/>
      <c r="L146" s="62"/>
      <c r="M146" s="71" t="s">
        <v>24</v>
      </c>
      <c r="N146" s="64" t="s">
        <v>209</v>
      </c>
      <c r="O146" s="75"/>
      <c r="P146" s="57"/>
      <c r="Q146" s="72"/>
      <c r="R146" s="106"/>
      <c r="S146" s="58" t="s">
        <v>24</v>
      </c>
      <c r="T146" s="59" t="s">
        <v>1084</v>
      </c>
      <c r="U146" s="59" t="s">
        <v>27</v>
      </c>
      <c r="V146" s="73"/>
      <c r="W146" s="70"/>
    </row>
    <row r="147" spans="1:23" s="65" customFormat="1" ht="12.75" customHeight="1">
      <c r="A147" s="76"/>
      <c r="B147" s="75"/>
      <c r="C147" s="75"/>
      <c r="D147" s="57"/>
      <c r="E147" s="58" t="s">
        <v>19</v>
      </c>
      <c r="F147" s="59" t="s">
        <v>1039</v>
      </c>
      <c r="G147" s="60"/>
      <c r="H147" s="77" t="s">
        <v>30</v>
      </c>
      <c r="I147" s="59" t="s">
        <v>1085</v>
      </c>
      <c r="J147" s="73"/>
      <c r="K147" s="70"/>
      <c r="L147" s="62"/>
      <c r="M147" s="76"/>
      <c r="N147" s="108"/>
      <c r="O147" s="75"/>
      <c r="P147" s="57"/>
      <c r="Q147" s="58" t="s">
        <v>19</v>
      </c>
      <c r="R147" s="64" t="s">
        <v>455</v>
      </c>
      <c r="S147" s="60"/>
      <c r="T147" s="77" t="s">
        <v>30</v>
      </c>
      <c r="U147" s="59" t="s">
        <v>1086</v>
      </c>
      <c r="V147" s="73"/>
      <c r="W147" s="70"/>
    </row>
    <row r="148" spans="1:23" s="65" customFormat="1" ht="12.75" customHeight="1">
      <c r="A148" s="66"/>
      <c r="B148" s="59" t="s">
        <v>32</v>
      </c>
      <c r="C148" s="56"/>
      <c r="D148" s="57"/>
      <c r="E148" s="67" t="s">
        <v>21</v>
      </c>
      <c r="F148" s="59" t="s">
        <v>1087</v>
      </c>
      <c r="G148" s="60"/>
      <c r="H148" s="77" t="s">
        <v>33</v>
      </c>
      <c r="I148" s="59" t="s">
        <v>1088</v>
      </c>
      <c r="J148" s="55"/>
      <c r="K148" s="70"/>
      <c r="L148" s="62"/>
      <c r="M148" s="66"/>
      <c r="N148" s="64" t="s">
        <v>32</v>
      </c>
      <c r="O148" s="56"/>
      <c r="P148" s="57"/>
      <c r="Q148" s="67" t="s">
        <v>21</v>
      </c>
      <c r="R148" s="64" t="s">
        <v>1089</v>
      </c>
      <c r="S148" s="60"/>
      <c r="T148" s="77" t="s">
        <v>33</v>
      </c>
      <c r="U148" s="59" t="s">
        <v>1086</v>
      </c>
      <c r="V148" s="55"/>
      <c r="W148" s="70"/>
    </row>
    <row r="149" spans="1:23" s="65" customFormat="1" ht="12.75" customHeight="1">
      <c r="A149" s="66"/>
      <c r="B149" s="59" t="s">
        <v>1090</v>
      </c>
      <c r="C149" s="56"/>
      <c r="D149" s="57"/>
      <c r="E149" s="67" t="s">
        <v>23</v>
      </c>
      <c r="F149" s="59" t="s">
        <v>1091</v>
      </c>
      <c r="G149" s="73"/>
      <c r="H149" s="77" t="s">
        <v>35</v>
      </c>
      <c r="I149" s="59" t="s">
        <v>1092</v>
      </c>
      <c r="J149" s="55"/>
      <c r="K149" s="70"/>
      <c r="L149" s="62"/>
      <c r="M149" s="66"/>
      <c r="N149" s="64" t="s">
        <v>1093</v>
      </c>
      <c r="O149" s="56"/>
      <c r="P149" s="57"/>
      <c r="Q149" s="67" t="s">
        <v>23</v>
      </c>
      <c r="R149" s="64" t="s">
        <v>1094</v>
      </c>
      <c r="S149" s="73"/>
      <c r="T149" s="77" t="s">
        <v>35</v>
      </c>
      <c r="U149" s="59" t="s">
        <v>1095</v>
      </c>
      <c r="V149" s="55"/>
      <c r="W149" s="70"/>
    </row>
    <row r="150" spans="1:23" s="65" customFormat="1" ht="12.75" customHeight="1">
      <c r="A150" s="78"/>
      <c r="B150" s="72"/>
      <c r="C150" s="72"/>
      <c r="D150" s="57"/>
      <c r="E150" s="58" t="s">
        <v>24</v>
      </c>
      <c r="F150" s="59" t="s">
        <v>1096</v>
      </c>
      <c r="G150" s="72"/>
      <c r="H150" s="77" t="s">
        <v>36</v>
      </c>
      <c r="I150" s="59" t="s">
        <v>1092</v>
      </c>
      <c r="J150" s="72"/>
      <c r="K150" s="79"/>
      <c r="L150" s="80"/>
      <c r="M150" s="78"/>
      <c r="N150" s="72"/>
      <c r="O150" s="72"/>
      <c r="P150" s="57"/>
      <c r="Q150" s="58" t="s">
        <v>24</v>
      </c>
      <c r="R150" s="64" t="s">
        <v>86</v>
      </c>
      <c r="S150" s="72"/>
      <c r="T150" s="77" t="s">
        <v>36</v>
      </c>
      <c r="U150" s="59" t="s">
        <v>1095</v>
      </c>
      <c r="V150" s="72"/>
      <c r="W150" s="79"/>
    </row>
    <row r="151" spans="1:23" ht="4.5" customHeight="1">
      <c r="A151" s="81"/>
      <c r="B151" s="82"/>
      <c r="C151" s="83"/>
      <c r="D151" s="84"/>
      <c r="E151" s="85"/>
      <c r="F151" s="86"/>
      <c r="G151" s="87"/>
      <c r="H151" s="87"/>
      <c r="I151" s="83"/>
      <c r="J151" s="82"/>
      <c r="K151" s="88"/>
      <c r="M151" s="81"/>
      <c r="N151" s="82"/>
      <c r="O151" s="83"/>
      <c r="P151" s="84"/>
      <c r="Q151" s="85"/>
      <c r="R151" s="86"/>
      <c r="S151" s="87"/>
      <c r="T151" s="87"/>
      <c r="U151" s="83"/>
      <c r="V151" s="82"/>
      <c r="W151" s="88"/>
    </row>
    <row r="152" spans="1:23" ht="12.75" customHeight="1">
      <c r="A152" s="90"/>
      <c r="B152" s="90" t="s">
        <v>37</v>
      </c>
      <c r="C152" s="91"/>
      <c r="D152" s="92" t="s">
        <v>38</v>
      </c>
      <c r="E152" s="92" t="s">
        <v>39</v>
      </c>
      <c r="F152" s="92" t="s">
        <v>40</v>
      </c>
      <c r="G152" s="93" t="s">
        <v>41</v>
      </c>
      <c r="H152" s="93"/>
      <c r="I152" s="91" t="s">
        <v>42</v>
      </c>
      <c r="J152" s="92" t="s">
        <v>37</v>
      </c>
      <c r="K152" s="90" t="s">
        <v>43</v>
      </c>
      <c r="L152" s="40">
        <v>150</v>
      </c>
      <c r="M152" s="90"/>
      <c r="N152" s="90" t="s">
        <v>37</v>
      </c>
      <c r="O152" s="91"/>
      <c r="P152" s="92" t="s">
        <v>38</v>
      </c>
      <c r="Q152" s="92" t="s">
        <v>39</v>
      </c>
      <c r="R152" s="92" t="s">
        <v>40</v>
      </c>
      <c r="S152" s="93" t="s">
        <v>41</v>
      </c>
      <c r="T152" s="93"/>
      <c r="U152" s="91" t="s">
        <v>42</v>
      </c>
      <c r="V152" s="92" t="s">
        <v>37</v>
      </c>
      <c r="W152" s="90" t="s">
        <v>43</v>
      </c>
    </row>
    <row r="153" spans="1:23" ht="12.75">
      <c r="A153" s="94" t="s">
        <v>43</v>
      </c>
      <c r="B153" s="94" t="s">
        <v>44</v>
      </c>
      <c r="C153" s="95" t="s">
        <v>45</v>
      </c>
      <c r="D153" s="96" t="s">
        <v>46</v>
      </c>
      <c r="E153" s="96" t="s">
        <v>47</v>
      </c>
      <c r="F153" s="96"/>
      <c r="G153" s="97" t="s">
        <v>45</v>
      </c>
      <c r="H153" s="97" t="s">
        <v>42</v>
      </c>
      <c r="I153" s="95"/>
      <c r="J153" s="94" t="s">
        <v>44</v>
      </c>
      <c r="K153" s="94"/>
      <c r="L153" s="40">
        <v>150</v>
      </c>
      <c r="M153" s="94" t="s">
        <v>43</v>
      </c>
      <c r="N153" s="94" t="s">
        <v>44</v>
      </c>
      <c r="O153" s="95" t="s">
        <v>45</v>
      </c>
      <c r="P153" s="96" t="s">
        <v>46</v>
      </c>
      <c r="Q153" s="96" t="s">
        <v>47</v>
      </c>
      <c r="R153" s="96"/>
      <c r="S153" s="97" t="s">
        <v>45</v>
      </c>
      <c r="T153" s="97" t="s">
        <v>42</v>
      </c>
      <c r="U153" s="95"/>
      <c r="V153" s="94" t="s">
        <v>44</v>
      </c>
      <c r="W153" s="94"/>
    </row>
    <row r="154" spans="1:23" ht="16.5" customHeight="1">
      <c r="A154" s="98">
        <v>7</v>
      </c>
      <c r="B154" s="99">
        <v>13</v>
      </c>
      <c r="C154" s="100">
        <v>11</v>
      </c>
      <c r="D154" s="101" t="s">
        <v>49</v>
      </c>
      <c r="E154" s="101" t="s">
        <v>30</v>
      </c>
      <c r="F154" s="101">
        <v>12</v>
      </c>
      <c r="G154" s="101">
        <v>990</v>
      </c>
      <c r="H154" s="101"/>
      <c r="I154" s="100">
        <v>41</v>
      </c>
      <c r="J154" s="99">
        <v>1</v>
      </c>
      <c r="K154" s="98">
        <v>-7</v>
      </c>
      <c r="L154" s="40"/>
      <c r="M154" s="98">
        <v>-3</v>
      </c>
      <c r="N154" s="99">
        <v>5</v>
      </c>
      <c r="O154" s="100">
        <v>11</v>
      </c>
      <c r="P154" s="101" t="s">
        <v>714</v>
      </c>
      <c r="Q154" s="101" t="s">
        <v>35</v>
      </c>
      <c r="R154" s="101">
        <v>9</v>
      </c>
      <c r="S154" s="101"/>
      <c r="T154" s="101">
        <v>110</v>
      </c>
      <c r="U154" s="100">
        <v>41</v>
      </c>
      <c r="V154" s="99">
        <v>9</v>
      </c>
      <c r="W154" s="98">
        <v>3</v>
      </c>
    </row>
    <row r="155" spans="1:23" ht="16.5" customHeight="1">
      <c r="A155" s="98">
        <v>7</v>
      </c>
      <c r="B155" s="99">
        <v>13</v>
      </c>
      <c r="C155" s="100">
        <v>42</v>
      </c>
      <c r="D155" s="101" t="s">
        <v>49</v>
      </c>
      <c r="E155" s="101" t="s">
        <v>30</v>
      </c>
      <c r="F155" s="101">
        <v>12</v>
      </c>
      <c r="G155" s="101">
        <v>990</v>
      </c>
      <c r="H155" s="101"/>
      <c r="I155" s="100">
        <v>12</v>
      </c>
      <c r="J155" s="99">
        <v>1</v>
      </c>
      <c r="K155" s="98">
        <v>-7</v>
      </c>
      <c r="L155" s="40"/>
      <c r="M155" s="98">
        <v>9</v>
      </c>
      <c r="N155" s="99">
        <v>14</v>
      </c>
      <c r="O155" s="100">
        <v>42</v>
      </c>
      <c r="P155" s="101" t="s">
        <v>79</v>
      </c>
      <c r="Q155" s="101" t="s">
        <v>36</v>
      </c>
      <c r="R155" s="101">
        <v>5</v>
      </c>
      <c r="S155" s="101">
        <v>400</v>
      </c>
      <c r="T155" s="101"/>
      <c r="U155" s="100">
        <v>12</v>
      </c>
      <c r="V155" s="99">
        <v>0</v>
      </c>
      <c r="W155" s="98">
        <v>-9</v>
      </c>
    </row>
    <row r="156" spans="1:23" ht="16.5" customHeight="1">
      <c r="A156" s="98">
        <v>-6</v>
      </c>
      <c r="B156" s="99">
        <v>5</v>
      </c>
      <c r="C156" s="100">
        <v>21</v>
      </c>
      <c r="D156" s="101" t="s">
        <v>48</v>
      </c>
      <c r="E156" s="101" t="s">
        <v>33</v>
      </c>
      <c r="F156" s="101">
        <v>12</v>
      </c>
      <c r="G156" s="101">
        <v>490</v>
      </c>
      <c r="H156" s="101"/>
      <c r="I156" s="100">
        <v>31</v>
      </c>
      <c r="J156" s="102">
        <v>9</v>
      </c>
      <c r="K156" s="103">
        <v>6</v>
      </c>
      <c r="L156" s="104"/>
      <c r="M156" s="103">
        <v>-3</v>
      </c>
      <c r="N156" s="102">
        <v>5</v>
      </c>
      <c r="O156" s="100">
        <v>21</v>
      </c>
      <c r="P156" s="101" t="s">
        <v>69</v>
      </c>
      <c r="Q156" s="101" t="s">
        <v>36</v>
      </c>
      <c r="R156" s="101">
        <v>8</v>
      </c>
      <c r="S156" s="101"/>
      <c r="T156" s="101">
        <v>110</v>
      </c>
      <c r="U156" s="100">
        <v>31</v>
      </c>
      <c r="V156" s="99">
        <v>9</v>
      </c>
      <c r="W156" s="98">
        <v>3</v>
      </c>
    </row>
    <row r="157" spans="1:23" ht="16.5" customHeight="1">
      <c r="A157" s="98">
        <v>-7</v>
      </c>
      <c r="B157" s="99">
        <v>0</v>
      </c>
      <c r="C157" s="100">
        <v>32</v>
      </c>
      <c r="D157" s="101" t="s">
        <v>48</v>
      </c>
      <c r="E157" s="101" t="s">
        <v>33</v>
      </c>
      <c r="F157" s="101">
        <v>9</v>
      </c>
      <c r="G157" s="101">
        <v>400</v>
      </c>
      <c r="H157" s="101"/>
      <c r="I157" s="100">
        <v>23</v>
      </c>
      <c r="J157" s="99">
        <v>14</v>
      </c>
      <c r="K157" s="98">
        <v>7</v>
      </c>
      <c r="L157" s="40"/>
      <c r="M157" s="98">
        <v>-4</v>
      </c>
      <c r="N157" s="99">
        <v>0</v>
      </c>
      <c r="O157" s="100">
        <v>32</v>
      </c>
      <c r="P157" s="101" t="s">
        <v>69</v>
      </c>
      <c r="Q157" s="101" t="s">
        <v>36</v>
      </c>
      <c r="R157" s="101">
        <v>10</v>
      </c>
      <c r="S157" s="101"/>
      <c r="T157" s="101">
        <v>170</v>
      </c>
      <c r="U157" s="100">
        <v>23</v>
      </c>
      <c r="V157" s="99">
        <v>14</v>
      </c>
      <c r="W157" s="98">
        <v>4</v>
      </c>
    </row>
    <row r="158" spans="1:23" ht="16.5" customHeight="1">
      <c r="A158" s="98">
        <v>-6</v>
      </c>
      <c r="B158" s="99">
        <v>5</v>
      </c>
      <c r="C158" s="100">
        <v>72</v>
      </c>
      <c r="D158" s="101" t="s">
        <v>48</v>
      </c>
      <c r="E158" s="101" t="s">
        <v>30</v>
      </c>
      <c r="F158" s="101">
        <v>12</v>
      </c>
      <c r="G158" s="101">
        <v>490</v>
      </c>
      <c r="H158" s="101"/>
      <c r="I158" s="100">
        <v>52</v>
      </c>
      <c r="J158" s="99">
        <v>9</v>
      </c>
      <c r="K158" s="98">
        <v>6</v>
      </c>
      <c r="L158" s="40"/>
      <c r="M158" s="98">
        <v>-3</v>
      </c>
      <c r="N158" s="99">
        <v>2</v>
      </c>
      <c r="O158" s="100">
        <v>72</v>
      </c>
      <c r="P158" s="101" t="s">
        <v>421</v>
      </c>
      <c r="Q158" s="101" t="s">
        <v>35</v>
      </c>
      <c r="R158" s="101">
        <v>8</v>
      </c>
      <c r="S158" s="101"/>
      <c r="T158" s="101">
        <v>120</v>
      </c>
      <c r="U158" s="100">
        <v>52</v>
      </c>
      <c r="V158" s="99">
        <v>12</v>
      </c>
      <c r="W158" s="98">
        <v>3</v>
      </c>
    </row>
    <row r="159" spans="1:23" ht="16.5" customHeight="1">
      <c r="A159" s="98">
        <v>5</v>
      </c>
      <c r="B159" s="99">
        <v>9</v>
      </c>
      <c r="C159" s="100">
        <v>51</v>
      </c>
      <c r="D159" s="101" t="s">
        <v>686</v>
      </c>
      <c r="E159" s="101" t="s">
        <v>30</v>
      </c>
      <c r="F159" s="101">
        <v>12</v>
      </c>
      <c r="G159" s="101">
        <v>920</v>
      </c>
      <c r="H159" s="101"/>
      <c r="I159" s="100">
        <v>71</v>
      </c>
      <c r="J159" s="99">
        <v>5</v>
      </c>
      <c r="K159" s="98">
        <v>-5</v>
      </c>
      <c r="L159" s="40"/>
      <c r="M159" s="98">
        <v>3</v>
      </c>
      <c r="N159" s="99">
        <v>12</v>
      </c>
      <c r="O159" s="100">
        <v>51</v>
      </c>
      <c r="P159" s="101" t="s">
        <v>422</v>
      </c>
      <c r="Q159" s="101" t="s">
        <v>33</v>
      </c>
      <c r="R159" s="101">
        <v>9</v>
      </c>
      <c r="S159" s="101">
        <v>110</v>
      </c>
      <c r="T159" s="101"/>
      <c r="U159" s="100">
        <v>71</v>
      </c>
      <c r="V159" s="99">
        <v>2</v>
      </c>
      <c r="W159" s="98">
        <v>-3</v>
      </c>
    </row>
    <row r="160" spans="1:23" ht="16.5" customHeight="1">
      <c r="A160" s="98">
        <v>-6</v>
      </c>
      <c r="B160" s="99">
        <v>2</v>
      </c>
      <c r="C160" s="100">
        <v>81</v>
      </c>
      <c r="D160" s="101" t="s">
        <v>48</v>
      </c>
      <c r="E160" s="101" t="s">
        <v>33</v>
      </c>
      <c r="F160" s="101">
        <v>11</v>
      </c>
      <c r="G160" s="101">
        <v>460</v>
      </c>
      <c r="H160" s="101"/>
      <c r="I160" s="100">
        <v>61</v>
      </c>
      <c r="J160" s="102">
        <v>12</v>
      </c>
      <c r="K160" s="103">
        <v>6</v>
      </c>
      <c r="L160" s="104"/>
      <c r="M160" s="103">
        <v>3</v>
      </c>
      <c r="N160" s="102">
        <v>10</v>
      </c>
      <c r="O160" s="100">
        <v>81</v>
      </c>
      <c r="P160" s="101" t="s">
        <v>69</v>
      </c>
      <c r="Q160" s="101" t="s">
        <v>36</v>
      </c>
      <c r="R160" s="101">
        <v>7</v>
      </c>
      <c r="S160" s="101">
        <v>100</v>
      </c>
      <c r="T160" s="101"/>
      <c r="U160" s="100">
        <v>61</v>
      </c>
      <c r="V160" s="99">
        <v>4</v>
      </c>
      <c r="W160" s="98">
        <v>-3</v>
      </c>
    </row>
    <row r="161" spans="1:23" ht="16.5" customHeight="1">
      <c r="A161" s="98">
        <v>5</v>
      </c>
      <c r="B161" s="99">
        <v>9</v>
      </c>
      <c r="C161" s="100">
        <v>62</v>
      </c>
      <c r="D161" s="101" t="s">
        <v>686</v>
      </c>
      <c r="E161" s="101" t="s">
        <v>30</v>
      </c>
      <c r="F161" s="101">
        <v>12</v>
      </c>
      <c r="G161" s="101">
        <v>920</v>
      </c>
      <c r="H161" s="101"/>
      <c r="I161" s="100">
        <v>82</v>
      </c>
      <c r="J161" s="99">
        <v>5</v>
      </c>
      <c r="K161" s="98">
        <v>-5</v>
      </c>
      <c r="L161" s="40"/>
      <c r="M161" s="98">
        <v>3</v>
      </c>
      <c r="N161" s="99">
        <v>8</v>
      </c>
      <c r="O161" s="100">
        <v>62</v>
      </c>
      <c r="P161" s="101" t="s">
        <v>291</v>
      </c>
      <c r="Q161" s="101" t="s">
        <v>33</v>
      </c>
      <c r="R161" s="101">
        <v>8</v>
      </c>
      <c r="S161" s="101">
        <v>90</v>
      </c>
      <c r="T161" s="101"/>
      <c r="U161" s="100">
        <v>82</v>
      </c>
      <c r="V161" s="99">
        <v>6</v>
      </c>
      <c r="W161" s="98">
        <v>-3</v>
      </c>
    </row>
    <row r="162" spans="1:23" s="65" customFormat="1" ht="33" customHeight="1">
      <c r="A162" s="41"/>
      <c r="B162" s="41"/>
      <c r="C162" s="105"/>
      <c r="D162" s="41"/>
      <c r="E162" s="41"/>
      <c r="F162" s="41"/>
      <c r="G162" s="41"/>
      <c r="H162" s="41"/>
      <c r="I162" s="105"/>
      <c r="J162" s="41"/>
      <c r="K162" s="41"/>
      <c r="L162" s="89"/>
      <c r="M162" s="41"/>
      <c r="N162" s="41"/>
      <c r="O162" s="105"/>
      <c r="P162" s="41"/>
      <c r="Q162" s="41"/>
      <c r="R162" s="41"/>
      <c r="S162" s="41"/>
      <c r="T162" s="41"/>
      <c r="U162" s="105"/>
      <c r="V162" s="41"/>
      <c r="W162" s="41"/>
    </row>
    <row r="163" spans="1:23" s="65" customFormat="1" ht="15">
      <c r="A163" s="32"/>
      <c r="B163" s="33" t="s">
        <v>10</v>
      </c>
      <c r="C163" s="34"/>
      <c r="D163" s="33"/>
      <c r="E163" s="35" t="s">
        <v>64</v>
      </c>
      <c r="F163" s="36"/>
      <c r="G163" s="37" t="s">
        <v>12</v>
      </c>
      <c r="H163" s="37"/>
      <c r="I163" s="35" t="s">
        <v>13</v>
      </c>
      <c r="J163" s="38"/>
      <c r="K163" s="39"/>
      <c r="L163" s="40">
        <v>150</v>
      </c>
      <c r="M163" s="32"/>
      <c r="N163" s="33" t="s">
        <v>10</v>
      </c>
      <c r="O163" s="34"/>
      <c r="P163" s="33"/>
      <c r="Q163" s="35" t="s">
        <v>65</v>
      </c>
      <c r="R163" s="36"/>
      <c r="S163" s="37" t="s">
        <v>12</v>
      </c>
      <c r="T163" s="37"/>
      <c r="U163" s="35" t="s">
        <v>15</v>
      </c>
      <c r="V163" s="38"/>
      <c r="W163" s="39"/>
    </row>
    <row r="164" spans="1:23" s="65" customFormat="1" ht="12.75">
      <c r="A164" s="42"/>
      <c r="B164" s="42"/>
      <c r="C164" s="43"/>
      <c r="D164" s="44"/>
      <c r="E164" s="44"/>
      <c r="F164" s="44"/>
      <c r="G164" s="45" t="s">
        <v>16</v>
      </c>
      <c r="H164" s="45"/>
      <c r="I164" s="35" t="s">
        <v>18</v>
      </c>
      <c r="J164" s="38"/>
      <c r="K164" s="39"/>
      <c r="L164" s="40">
        <v>150</v>
      </c>
      <c r="M164" s="42"/>
      <c r="N164" s="42"/>
      <c r="O164" s="43"/>
      <c r="P164" s="44"/>
      <c r="Q164" s="44"/>
      <c r="R164" s="44"/>
      <c r="S164" s="45" t="s">
        <v>16</v>
      </c>
      <c r="T164" s="45"/>
      <c r="U164" s="35" t="s">
        <v>54</v>
      </c>
      <c r="V164" s="38"/>
      <c r="W164" s="39"/>
    </row>
    <row r="165" spans="1:23" ht="4.5" customHeight="1">
      <c r="A165" s="46"/>
      <c r="B165" s="47"/>
      <c r="C165" s="48"/>
      <c r="D165" s="49"/>
      <c r="E165" s="50"/>
      <c r="F165" s="51"/>
      <c r="G165" s="52"/>
      <c r="H165" s="52"/>
      <c r="I165" s="48"/>
      <c r="J165" s="47"/>
      <c r="K165" s="53"/>
      <c r="L165" s="40"/>
      <c r="M165" s="46"/>
      <c r="N165" s="47"/>
      <c r="O165" s="48"/>
      <c r="P165" s="49"/>
      <c r="Q165" s="50"/>
      <c r="R165" s="51"/>
      <c r="S165" s="52"/>
      <c r="T165" s="52"/>
      <c r="U165" s="48"/>
      <c r="V165" s="47"/>
      <c r="W165" s="53"/>
    </row>
    <row r="166" spans="1:23" s="65" customFormat="1" ht="12.75" customHeight="1">
      <c r="A166" s="54" t="s">
        <v>963</v>
      </c>
      <c r="B166" s="55"/>
      <c r="C166" s="56"/>
      <c r="D166" s="57"/>
      <c r="E166" s="58" t="s">
        <v>19</v>
      </c>
      <c r="F166" s="59" t="s">
        <v>462</v>
      </c>
      <c r="G166" s="60"/>
      <c r="H166" s="61"/>
      <c r="I166" s="135">
        <v>0</v>
      </c>
      <c r="J166" s="135"/>
      <c r="K166" s="136"/>
      <c r="L166" s="62"/>
      <c r="M166" s="63" t="s">
        <v>963</v>
      </c>
      <c r="N166" s="55"/>
      <c r="O166" s="56"/>
      <c r="P166" s="57"/>
      <c r="Q166" s="58" t="s">
        <v>19</v>
      </c>
      <c r="R166" s="64" t="s">
        <v>589</v>
      </c>
      <c r="S166" s="60"/>
      <c r="T166" s="61"/>
      <c r="U166" s="135">
        <v>0</v>
      </c>
      <c r="V166" s="135"/>
      <c r="W166" s="136"/>
    </row>
    <row r="167" spans="1:23" s="65" customFormat="1" ht="12.75" customHeight="1">
      <c r="A167" s="66"/>
      <c r="B167" s="55"/>
      <c r="C167" s="56"/>
      <c r="D167" s="57"/>
      <c r="E167" s="67" t="s">
        <v>21</v>
      </c>
      <c r="F167" s="59" t="s">
        <v>1097</v>
      </c>
      <c r="G167" s="68"/>
      <c r="H167" s="69"/>
      <c r="I167" s="73"/>
      <c r="J167" s="130">
        <v>8.1</v>
      </c>
      <c r="K167" s="131"/>
      <c r="L167" s="62"/>
      <c r="M167" s="66"/>
      <c r="N167" s="55"/>
      <c r="O167" s="56"/>
      <c r="P167" s="57"/>
      <c r="Q167" s="67" t="s">
        <v>21</v>
      </c>
      <c r="R167" s="64" t="s">
        <v>1098</v>
      </c>
      <c r="S167" s="68"/>
      <c r="T167" s="69"/>
      <c r="U167" s="73"/>
      <c r="V167" s="130">
        <v>3.1</v>
      </c>
      <c r="W167" s="131"/>
    </row>
    <row r="168" spans="1:23" s="65" customFormat="1" ht="12.75" customHeight="1">
      <c r="A168" s="66"/>
      <c r="B168" s="55"/>
      <c r="C168" s="56"/>
      <c r="D168" s="57"/>
      <c r="E168" s="67" t="s">
        <v>23</v>
      </c>
      <c r="F168" s="59" t="s">
        <v>944</v>
      </c>
      <c r="G168" s="60"/>
      <c r="H168" s="69"/>
      <c r="I168" s="132">
        <v>4.1</v>
      </c>
      <c r="J168" s="130" t="s">
        <v>140</v>
      </c>
      <c r="K168" s="133">
        <v>15.1</v>
      </c>
      <c r="L168" s="62"/>
      <c r="M168" s="66"/>
      <c r="N168" s="55"/>
      <c r="O168" s="56"/>
      <c r="P168" s="57"/>
      <c r="Q168" s="67" t="s">
        <v>23</v>
      </c>
      <c r="R168" s="64" t="s">
        <v>469</v>
      </c>
      <c r="S168" s="60"/>
      <c r="T168" s="69"/>
      <c r="U168" s="132">
        <v>8.1</v>
      </c>
      <c r="V168" s="130" t="s">
        <v>140</v>
      </c>
      <c r="W168" s="133">
        <v>11.1</v>
      </c>
    </row>
    <row r="169" spans="1:23" s="65" customFormat="1" ht="12.75" customHeight="1">
      <c r="A169" s="66"/>
      <c r="B169" s="55"/>
      <c r="C169" s="56"/>
      <c r="D169" s="57"/>
      <c r="E169" s="58" t="s">
        <v>24</v>
      </c>
      <c r="F169" s="59" t="s">
        <v>939</v>
      </c>
      <c r="G169" s="60"/>
      <c r="H169" s="69"/>
      <c r="I169" s="73"/>
      <c r="J169" s="130">
        <v>13.1</v>
      </c>
      <c r="K169" s="131"/>
      <c r="L169" s="62"/>
      <c r="M169" s="66"/>
      <c r="N169" s="55"/>
      <c r="O169" s="56"/>
      <c r="P169" s="57"/>
      <c r="Q169" s="58" t="s">
        <v>24</v>
      </c>
      <c r="R169" s="64" t="s">
        <v>1099</v>
      </c>
      <c r="S169" s="60"/>
      <c r="T169" s="69"/>
      <c r="U169" s="73"/>
      <c r="V169" s="130">
        <v>18.1</v>
      </c>
      <c r="W169" s="131"/>
    </row>
    <row r="170" spans="1:23" s="65" customFormat="1" ht="12.75" customHeight="1">
      <c r="A170" s="71" t="s">
        <v>19</v>
      </c>
      <c r="B170" s="59" t="s">
        <v>58</v>
      </c>
      <c r="C170" s="56"/>
      <c r="D170" s="57"/>
      <c r="E170" s="72"/>
      <c r="F170" s="60"/>
      <c r="G170" s="58" t="s">
        <v>19</v>
      </c>
      <c r="H170" s="59" t="s">
        <v>886</v>
      </c>
      <c r="I170" s="60"/>
      <c r="J170" s="73"/>
      <c r="K170" s="70"/>
      <c r="L170" s="62"/>
      <c r="M170" s="71" t="s">
        <v>19</v>
      </c>
      <c r="N170" s="64" t="s">
        <v>449</v>
      </c>
      <c r="O170" s="56"/>
      <c r="P170" s="57"/>
      <c r="Q170" s="72"/>
      <c r="R170" s="106"/>
      <c r="S170" s="58" t="s">
        <v>19</v>
      </c>
      <c r="T170" s="59" t="s">
        <v>395</v>
      </c>
      <c r="U170" s="60"/>
      <c r="V170" s="73"/>
      <c r="W170" s="70"/>
    </row>
    <row r="171" spans="1:23" s="65" customFormat="1" ht="12.75" customHeight="1">
      <c r="A171" s="74" t="s">
        <v>21</v>
      </c>
      <c r="B171" s="59" t="s">
        <v>1100</v>
      </c>
      <c r="C171" s="75"/>
      <c r="D171" s="57"/>
      <c r="E171" s="72"/>
      <c r="F171" s="69"/>
      <c r="G171" s="67" t="s">
        <v>21</v>
      </c>
      <c r="H171" s="59" t="s">
        <v>1101</v>
      </c>
      <c r="I171" s="60"/>
      <c r="J171" s="73"/>
      <c r="K171" s="70"/>
      <c r="L171" s="62"/>
      <c r="M171" s="74" t="s">
        <v>21</v>
      </c>
      <c r="N171" s="64" t="s">
        <v>535</v>
      </c>
      <c r="O171" s="75"/>
      <c r="P171" s="57"/>
      <c r="Q171" s="72"/>
      <c r="R171" s="107"/>
      <c r="S171" s="67" t="s">
        <v>21</v>
      </c>
      <c r="T171" s="59" t="s">
        <v>1102</v>
      </c>
      <c r="U171" s="60"/>
      <c r="V171" s="73"/>
      <c r="W171" s="70"/>
    </row>
    <row r="172" spans="1:23" s="65" customFormat="1" ht="12.75" customHeight="1">
      <c r="A172" s="74" t="s">
        <v>23</v>
      </c>
      <c r="B172" s="59" t="s">
        <v>939</v>
      </c>
      <c r="C172" s="56"/>
      <c r="D172" s="57"/>
      <c r="E172" s="72"/>
      <c r="F172" s="69"/>
      <c r="G172" s="67" t="s">
        <v>23</v>
      </c>
      <c r="H172" s="59" t="s">
        <v>1103</v>
      </c>
      <c r="I172" s="60"/>
      <c r="J172" s="60"/>
      <c r="K172" s="70"/>
      <c r="L172" s="62"/>
      <c r="M172" s="74" t="s">
        <v>23</v>
      </c>
      <c r="N172" s="64" t="s">
        <v>687</v>
      </c>
      <c r="O172" s="56"/>
      <c r="P172" s="57"/>
      <c r="Q172" s="72"/>
      <c r="R172" s="107"/>
      <c r="S172" s="67" t="s">
        <v>23</v>
      </c>
      <c r="T172" s="59" t="s">
        <v>1104</v>
      </c>
      <c r="U172" s="60"/>
      <c r="V172" s="60"/>
      <c r="W172" s="70"/>
    </row>
    <row r="173" spans="1:23" s="65" customFormat="1" ht="12.75" customHeight="1">
      <c r="A173" s="71" t="s">
        <v>24</v>
      </c>
      <c r="B173" s="59" t="s">
        <v>1105</v>
      </c>
      <c r="C173" s="75"/>
      <c r="D173" s="57"/>
      <c r="E173" s="72"/>
      <c r="F173" s="60"/>
      <c r="G173" s="58" t="s">
        <v>24</v>
      </c>
      <c r="H173" s="59" t="s">
        <v>294</v>
      </c>
      <c r="I173" s="59" t="s">
        <v>27</v>
      </c>
      <c r="J173" s="73"/>
      <c r="K173" s="70"/>
      <c r="L173" s="62"/>
      <c r="M173" s="71" t="s">
        <v>24</v>
      </c>
      <c r="N173" s="64" t="s">
        <v>685</v>
      </c>
      <c r="O173" s="75"/>
      <c r="P173" s="57"/>
      <c r="Q173" s="72"/>
      <c r="R173" s="106"/>
      <c r="S173" s="58" t="s">
        <v>24</v>
      </c>
      <c r="T173" s="59" t="s">
        <v>66</v>
      </c>
      <c r="U173" s="59" t="s">
        <v>27</v>
      </c>
      <c r="V173" s="73"/>
      <c r="W173" s="70"/>
    </row>
    <row r="174" spans="1:23" s="65" customFormat="1" ht="12.75" customHeight="1">
      <c r="A174" s="76"/>
      <c r="B174" s="75"/>
      <c r="C174" s="75"/>
      <c r="D174" s="57"/>
      <c r="E174" s="58" t="s">
        <v>19</v>
      </c>
      <c r="F174" s="59" t="s">
        <v>1106</v>
      </c>
      <c r="G174" s="60"/>
      <c r="H174" s="77" t="s">
        <v>30</v>
      </c>
      <c r="I174" s="59" t="s">
        <v>1107</v>
      </c>
      <c r="J174" s="73"/>
      <c r="K174" s="70"/>
      <c r="L174" s="62"/>
      <c r="M174" s="76"/>
      <c r="N174" s="108"/>
      <c r="O174" s="75"/>
      <c r="P174" s="57"/>
      <c r="Q174" s="58" t="s">
        <v>19</v>
      </c>
      <c r="R174" s="64" t="s">
        <v>691</v>
      </c>
      <c r="S174" s="60"/>
      <c r="T174" s="77" t="s">
        <v>30</v>
      </c>
      <c r="U174" s="59" t="s">
        <v>1108</v>
      </c>
      <c r="V174" s="73"/>
      <c r="W174" s="70"/>
    </row>
    <row r="175" spans="1:23" s="65" customFormat="1" ht="12.75" customHeight="1">
      <c r="A175" s="66"/>
      <c r="B175" s="59" t="s">
        <v>32</v>
      </c>
      <c r="C175" s="56"/>
      <c r="D175" s="57"/>
      <c r="E175" s="67" t="s">
        <v>21</v>
      </c>
      <c r="F175" s="59" t="s">
        <v>214</v>
      </c>
      <c r="G175" s="60"/>
      <c r="H175" s="77" t="s">
        <v>33</v>
      </c>
      <c r="I175" s="59" t="s">
        <v>1107</v>
      </c>
      <c r="J175" s="55"/>
      <c r="K175" s="70"/>
      <c r="L175" s="62"/>
      <c r="M175" s="66"/>
      <c r="N175" s="64" t="s">
        <v>32</v>
      </c>
      <c r="O175" s="56"/>
      <c r="P175" s="57"/>
      <c r="Q175" s="67" t="s">
        <v>21</v>
      </c>
      <c r="R175" s="64" t="s">
        <v>1109</v>
      </c>
      <c r="S175" s="60"/>
      <c r="T175" s="77" t="s">
        <v>33</v>
      </c>
      <c r="U175" s="59" t="s">
        <v>1108</v>
      </c>
      <c r="V175" s="55"/>
      <c r="W175" s="70"/>
    </row>
    <row r="176" spans="1:23" s="65" customFormat="1" ht="12.75" customHeight="1">
      <c r="A176" s="66"/>
      <c r="B176" s="59" t="s">
        <v>224</v>
      </c>
      <c r="C176" s="56"/>
      <c r="D176" s="57"/>
      <c r="E176" s="67" t="s">
        <v>23</v>
      </c>
      <c r="F176" s="59" t="s">
        <v>543</v>
      </c>
      <c r="G176" s="73"/>
      <c r="H176" s="77" t="s">
        <v>35</v>
      </c>
      <c r="I176" s="59" t="s">
        <v>1110</v>
      </c>
      <c r="J176" s="55"/>
      <c r="K176" s="70"/>
      <c r="L176" s="62"/>
      <c r="M176" s="66"/>
      <c r="N176" s="64" t="s">
        <v>1111</v>
      </c>
      <c r="O176" s="56"/>
      <c r="P176" s="57"/>
      <c r="Q176" s="67" t="s">
        <v>23</v>
      </c>
      <c r="R176" s="64" t="s">
        <v>252</v>
      </c>
      <c r="S176" s="73"/>
      <c r="T176" s="77" t="s">
        <v>35</v>
      </c>
      <c r="U176" s="59" t="s">
        <v>1112</v>
      </c>
      <c r="V176" s="55"/>
      <c r="W176" s="70"/>
    </row>
    <row r="177" spans="1:23" s="65" customFormat="1" ht="12.75" customHeight="1">
      <c r="A177" s="78"/>
      <c r="B177" s="72"/>
      <c r="C177" s="72"/>
      <c r="D177" s="57"/>
      <c r="E177" s="58" t="s">
        <v>24</v>
      </c>
      <c r="F177" s="59" t="s">
        <v>172</v>
      </c>
      <c r="G177" s="72"/>
      <c r="H177" s="77" t="s">
        <v>36</v>
      </c>
      <c r="I177" s="59" t="s">
        <v>1110</v>
      </c>
      <c r="J177" s="72"/>
      <c r="K177" s="79"/>
      <c r="L177" s="80"/>
      <c r="M177" s="78"/>
      <c r="N177" s="72"/>
      <c r="O177" s="72"/>
      <c r="P177" s="57"/>
      <c r="Q177" s="58" t="s">
        <v>24</v>
      </c>
      <c r="R177" s="64" t="s">
        <v>1113</v>
      </c>
      <c r="S177" s="72"/>
      <c r="T177" s="77" t="s">
        <v>36</v>
      </c>
      <c r="U177" s="59" t="s">
        <v>1112</v>
      </c>
      <c r="V177" s="72"/>
      <c r="W177" s="79"/>
    </row>
    <row r="178" spans="1:23" ht="4.5" customHeight="1">
      <c r="A178" s="81"/>
      <c r="B178" s="82"/>
      <c r="C178" s="83"/>
      <c r="D178" s="84"/>
      <c r="E178" s="85"/>
      <c r="F178" s="86"/>
      <c r="G178" s="87"/>
      <c r="H178" s="87"/>
      <c r="I178" s="83"/>
      <c r="J178" s="82"/>
      <c r="K178" s="88"/>
      <c r="M178" s="81"/>
      <c r="N178" s="82"/>
      <c r="O178" s="83"/>
      <c r="P178" s="84"/>
      <c r="Q178" s="85"/>
      <c r="R178" s="86"/>
      <c r="S178" s="87"/>
      <c r="T178" s="87"/>
      <c r="U178" s="83"/>
      <c r="V178" s="82"/>
      <c r="W178" s="88"/>
    </row>
    <row r="179" spans="1:23" ht="12.75" customHeight="1">
      <c r="A179" s="90"/>
      <c r="B179" s="90" t="s">
        <v>37</v>
      </c>
      <c r="C179" s="91"/>
      <c r="D179" s="92" t="s">
        <v>38</v>
      </c>
      <c r="E179" s="92" t="s">
        <v>39</v>
      </c>
      <c r="F179" s="92" t="s">
        <v>40</v>
      </c>
      <c r="G179" s="93" t="s">
        <v>41</v>
      </c>
      <c r="H179" s="93"/>
      <c r="I179" s="91" t="s">
        <v>42</v>
      </c>
      <c r="J179" s="92" t="s">
        <v>37</v>
      </c>
      <c r="K179" s="90" t="s">
        <v>43</v>
      </c>
      <c r="L179" s="40">
        <v>150</v>
      </c>
      <c r="M179" s="90"/>
      <c r="N179" s="90" t="s">
        <v>37</v>
      </c>
      <c r="O179" s="91"/>
      <c r="P179" s="92" t="s">
        <v>38</v>
      </c>
      <c r="Q179" s="92" t="s">
        <v>39</v>
      </c>
      <c r="R179" s="92" t="s">
        <v>40</v>
      </c>
      <c r="S179" s="93" t="s">
        <v>41</v>
      </c>
      <c r="T179" s="93"/>
      <c r="U179" s="91" t="s">
        <v>42</v>
      </c>
      <c r="V179" s="92" t="s">
        <v>37</v>
      </c>
      <c r="W179" s="90" t="s">
        <v>43</v>
      </c>
    </row>
    <row r="180" spans="1:23" ht="12.75">
      <c r="A180" s="94" t="s">
        <v>43</v>
      </c>
      <c r="B180" s="94" t="s">
        <v>44</v>
      </c>
      <c r="C180" s="95" t="s">
        <v>45</v>
      </c>
      <c r="D180" s="96" t="s">
        <v>46</v>
      </c>
      <c r="E180" s="96" t="s">
        <v>47</v>
      </c>
      <c r="F180" s="96"/>
      <c r="G180" s="97" t="s">
        <v>45</v>
      </c>
      <c r="H180" s="97" t="s">
        <v>42</v>
      </c>
      <c r="I180" s="95"/>
      <c r="J180" s="94" t="s">
        <v>44</v>
      </c>
      <c r="K180" s="94"/>
      <c r="L180" s="40">
        <v>150</v>
      </c>
      <c r="M180" s="94" t="s">
        <v>43</v>
      </c>
      <c r="N180" s="94" t="s">
        <v>44</v>
      </c>
      <c r="O180" s="95" t="s">
        <v>45</v>
      </c>
      <c r="P180" s="96" t="s">
        <v>46</v>
      </c>
      <c r="Q180" s="96" t="s">
        <v>47</v>
      </c>
      <c r="R180" s="96"/>
      <c r="S180" s="97" t="s">
        <v>45</v>
      </c>
      <c r="T180" s="97" t="s">
        <v>42</v>
      </c>
      <c r="U180" s="95"/>
      <c r="V180" s="94" t="s">
        <v>44</v>
      </c>
      <c r="W180" s="94"/>
    </row>
    <row r="181" spans="1:23" ht="16.5" customHeight="1">
      <c r="A181" s="98">
        <v>4</v>
      </c>
      <c r="B181" s="99">
        <v>12</v>
      </c>
      <c r="C181" s="100">
        <v>11</v>
      </c>
      <c r="D181" s="101" t="s">
        <v>70</v>
      </c>
      <c r="E181" s="101" t="s">
        <v>33</v>
      </c>
      <c r="F181" s="101">
        <v>9</v>
      </c>
      <c r="G181" s="101">
        <v>140</v>
      </c>
      <c r="H181" s="101"/>
      <c r="I181" s="100">
        <v>41</v>
      </c>
      <c r="J181" s="99">
        <v>2</v>
      </c>
      <c r="K181" s="98">
        <v>-4</v>
      </c>
      <c r="L181" s="40"/>
      <c r="M181" s="98">
        <v>-11</v>
      </c>
      <c r="N181" s="99">
        <v>0</v>
      </c>
      <c r="O181" s="100">
        <v>11</v>
      </c>
      <c r="P181" s="101" t="s">
        <v>89</v>
      </c>
      <c r="Q181" s="101" t="s">
        <v>35</v>
      </c>
      <c r="R181" s="101">
        <v>10</v>
      </c>
      <c r="S181" s="101"/>
      <c r="T181" s="101">
        <v>620</v>
      </c>
      <c r="U181" s="100">
        <v>41</v>
      </c>
      <c r="V181" s="99">
        <v>14</v>
      </c>
      <c r="W181" s="98">
        <v>11</v>
      </c>
    </row>
    <row r="182" spans="1:23" ht="16.5" customHeight="1">
      <c r="A182" s="98">
        <v>3</v>
      </c>
      <c r="B182" s="99">
        <v>8</v>
      </c>
      <c r="C182" s="100">
        <v>42</v>
      </c>
      <c r="D182" s="101" t="s">
        <v>63</v>
      </c>
      <c r="E182" s="101" t="s">
        <v>33</v>
      </c>
      <c r="F182" s="101">
        <v>8</v>
      </c>
      <c r="G182" s="101">
        <v>110</v>
      </c>
      <c r="H182" s="101"/>
      <c r="I182" s="100">
        <v>12</v>
      </c>
      <c r="J182" s="99">
        <v>6</v>
      </c>
      <c r="K182" s="98">
        <v>-3</v>
      </c>
      <c r="L182" s="40"/>
      <c r="M182" s="98">
        <v>5</v>
      </c>
      <c r="N182" s="99">
        <v>10</v>
      </c>
      <c r="O182" s="100">
        <v>42</v>
      </c>
      <c r="P182" s="101" t="s">
        <v>290</v>
      </c>
      <c r="Q182" s="101" t="s">
        <v>33</v>
      </c>
      <c r="R182" s="101">
        <v>9</v>
      </c>
      <c r="S182" s="101">
        <v>110</v>
      </c>
      <c r="T182" s="101"/>
      <c r="U182" s="100">
        <v>12</v>
      </c>
      <c r="V182" s="99">
        <v>4</v>
      </c>
      <c r="W182" s="98">
        <v>-5</v>
      </c>
    </row>
    <row r="183" spans="1:23" ht="16.5" customHeight="1">
      <c r="A183" s="98">
        <v>-3</v>
      </c>
      <c r="B183" s="99">
        <v>5</v>
      </c>
      <c r="C183" s="100">
        <v>21</v>
      </c>
      <c r="D183" s="101" t="s">
        <v>61</v>
      </c>
      <c r="E183" s="101" t="s">
        <v>33</v>
      </c>
      <c r="F183" s="101">
        <v>9</v>
      </c>
      <c r="G183" s="101"/>
      <c r="H183" s="101">
        <v>100</v>
      </c>
      <c r="I183" s="100">
        <v>31</v>
      </c>
      <c r="J183" s="102">
        <v>9</v>
      </c>
      <c r="K183" s="103">
        <v>3</v>
      </c>
      <c r="L183" s="104"/>
      <c r="M183" s="103">
        <v>6</v>
      </c>
      <c r="N183" s="102">
        <v>13</v>
      </c>
      <c r="O183" s="100">
        <v>21</v>
      </c>
      <c r="P183" s="101" t="s">
        <v>70</v>
      </c>
      <c r="Q183" s="101" t="s">
        <v>30</v>
      </c>
      <c r="R183" s="101">
        <v>9</v>
      </c>
      <c r="S183" s="101">
        <v>140</v>
      </c>
      <c r="T183" s="101"/>
      <c r="U183" s="100">
        <v>31</v>
      </c>
      <c r="V183" s="99">
        <v>1</v>
      </c>
      <c r="W183" s="98">
        <v>-6</v>
      </c>
    </row>
    <row r="184" spans="1:23" ht="16.5" customHeight="1">
      <c r="A184" s="98">
        <v>4</v>
      </c>
      <c r="B184" s="99">
        <v>12</v>
      </c>
      <c r="C184" s="100">
        <v>32</v>
      </c>
      <c r="D184" s="101" t="s">
        <v>70</v>
      </c>
      <c r="E184" s="101" t="s">
        <v>33</v>
      </c>
      <c r="F184" s="101">
        <v>9</v>
      </c>
      <c r="G184" s="101">
        <v>140</v>
      </c>
      <c r="H184" s="101"/>
      <c r="I184" s="100">
        <v>23</v>
      </c>
      <c r="J184" s="99">
        <v>2</v>
      </c>
      <c r="K184" s="98">
        <v>-4</v>
      </c>
      <c r="L184" s="40"/>
      <c r="M184" s="98">
        <v>-5</v>
      </c>
      <c r="N184" s="99">
        <v>3</v>
      </c>
      <c r="O184" s="100">
        <v>32</v>
      </c>
      <c r="P184" s="101" t="s">
        <v>202</v>
      </c>
      <c r="Q184" s="101" t="s">
        <v>33</v>
      </c>
      <c r="R184" s="101">
        <v>9</v>
      </c>
      <c r="S184" s="101"/>
      <c r="T184" s="101">
        <v>300</v>
      </c>
      <c r="U184" s="100">
        <v>23</v>
      </c>
      <c r="V184" s="99">
        <v>11</v>
      </c>
      <c r="W184" s="98">
        <v>5</v>
      </c>
    </row>
    <row r="185" spans="1:23" ht="16.5" customHeight="1">
      <c r="A185" s="98">
        <v>-3</v>
      </c>
      <c r="B185" s="99">
        <v>1</v>
      </c>
      <c r="C185" s="100">
        <v>72</v>
      </c>
      <c r="D185" s="101" t="s">
        <v>290</v>
      </c>
      <c r="E185" s="101" t="s">
        <v>35</v>
      </c>
      <c r="F185" s="101">
        <v>9</v>
      </c>
      <c r="G185" s="101"/>
      <c r="H185" s="101">
        <v>110</v>
      </c>
      <c r="I185" s="100">
        <v>52</v>
      </c>
      <c r="J185" s="99">
        <v>13</v>
      </c>
      <c r="K185" s="98">
        <v>3</v>
      </c>
      <c r="L185" s="40"/>
      <c r="M185" s="98">
        <v>6</v>
      </c>
      <c r="N185" s="99">
        <v>13</v>
      </c>
      <c r="O185" s="100">
        <v>72</v>
      </c>
      <c r="P185" s="101" t="s">
        <v>70</v>
      </c>
      <c r="Q185" s="101" t="s">
        <v>33</v>
      </c>
      <c r="R185" s="101">
        <v>9</v>
      </c>
      <c r="S185" s="101">
        <v>140</v>
      </c>
      <c r="T185" s="101"/>
      <c r="U185" s="100">
        <v>52</v>
      </c>
      <c r="V185" s="99">
        <v>1</v>
      </c>
      <c r="W185" s="98">
        <v>-6</v>
      </c>
    </row>
    <row r="186" spans="1:23" ht="16.5" customHeight="1">
      <c r="A186" s="98">
        <v>4</v>
      </c>
      <c r="B186" s="99">
        <v>12</v>
      </c>
      <c r="C186" s="100">
        <v>51</v>
      </c>
      <c r="D186" s="101" t="s">
        <v>70</v>
      </c>
      <c r="E186" s="101" t="s">
        <v>33</v>
      </c>
      <c r="F186" s="101">
        <v>9</v>
      </c>
      <c r="G186" s="101">
        <v>140</v>
      </c>
      <c r="H186" s="101"/>
      <c r="I186" s="100">
        <v>71</v>
      </c>
      <c r="J186" s="99">
        <v>2</v>
      </c>
      <c r="K186" s="98">
        <v>-4</v>
      </c>
      <c r="L186" s="40"/>
      <c r="M186" s="98">
        <v>0</v>
      </c>
      <c r="N186" s="99">
        <v>6</v>
      </c>
      <c r="O186" s="100">
        <v>51</v>
      </c>
      <c r="P186" s="101" t="s">
        <v>62</v>
      </c>
      <c r="Q186" s="101" t="s">
        <v>30</v>
      </c>
      <c r="R186" s="101">
        <v>9</v>
      </c>
      <c r="S186" s="101"/>
      <c r="T186" s="101">
        <v>100</v>
      </c>
      <c r="U186" s="100">
        <v>71</v>
      </c>
      <c r="V186" s="99">
        <v>8</v>
      </c>
      <c r="W186" s="98">
        <v>0</v>
      </c>
    </row>
    <row r="187" spans="1:23" ht="16.5" customHeight="1">
      <c r="A187" s="98">
        <v>-3</v>
      </c>
      <c r="B187" s="99">
        <v>5</v>
      </c>
      <c r="C187" s="100">
        <v>81</v>
      </c>
      <c r="D187" s="101" t="s">
        <v>70</v>
      </c>
      <c r="E187" s="101" t="s">
        <v>33</v>
      </c>
      <c r="F187" s="101">
        <v>8</v>
      </c>
      <c r="G187" s="101"/>
      <c r="H187" s="101">
        <v>100</v>
      </c>
      <c r="I187" s="100">
        <v>61</v>
      </c>
      <c r="J187" s="102">
        <v>9</v>
      </c>
      <c r="K187" s="103">
        <v>3</v>
      </c>
      <c r="L187" s="104"/>
      <c r="M187" s="103">
        <v>1</v>
      </c>
      <c r="N187" s="102">
        <v>8</v>
      </c>
      <c r="O187" s="100">
        <v>81</v>
      </c>
      <c r="P187" s="101" t="s">
        <v>61</v>
      </c>
      <c r="Q187" s="101" t="s">
        <v>33</v>
      </c>
      <c r="R187" s="101">
        <v>9</v>
      </c>
      <c r="S187" s="101"/>
      <c r="T187" s="101">
        <v>50</v>
      </c>
      <c r="U187" s="100">
        <v>61</v>
      </c>
      <c r="V187" s="99">
        <v>6</v>
      </c>
      <c r="W187" s="98">
        <v>-1</v>
      </c>
    </row>
    <row r="188" spans="1:23" ht="16.5" customHeight="1">
      <c r="A188" s="98">
        <v>-3</v>
      </c>
      <c r="B188" s="99">
        <v>1</v>
      </c>
      <c r="C188" s="100">
        <v>62</v>
      </c>
      <c r="D188" s="101" t="s">
        <v>290</v>
      </c>
      <c r="E188" s="101" t="s">
        <v>36</v>
      </c>
      <c r="F188" s="101">
        <v>9</v>
      </c>
      <c r="G188" s="101"/>
      <c r="H188" s="101">
        <v>110</v>
      </c>
      <c r="I188" s="100">
        <v>82</v>
      </c>
      <c r="J188" s="99">
        <v>13</v>
      </c>
      <c r="K188" s="98">
        <v>3</v>
      </c>
      <c r="L188" s="40"/>
      <c r="M188" s="98">
        <v>-5</v>
      </c>
      <c r="N188" s="99">
        <v>3</v>
      </c>
      <c r="O188" s="100">
        <v>62</v>
      </c>
      <c r="P188" s="101" t="s">
        <v>202</v>
      </c>
      <c r="Q188" s="101" t="s">
        <v>33</v>
      </c>
      <c r="R188" s="101">
        <v>9</v>
      </c>
      <c r="S188" s="101"/>
      <c r="T188" s="101">
        <v>300</v>
      </c>
      <c r="U188" s="100">
        <v>82</v>
      </c>
      <c r="V188" s="99">
        <v>11</v>
      </c>
      <c r="W188" s="98">
        <v>5</v>
      </c>
    </row>
  </sheetData>
  <sheetProtection/>
  <mergeCells count="14">
    <mergeCell ref="I4:K4"/>
    <mergeCell ref="U4:W4"/>
    <mergeCell ref="I31:K31"/>
    <mergeCell ref="U31:W31"/>
    <mergeCell ref="I58:K58"/>
    <mergeCell ref="U58:W58"/>
    <mergeCell ref="I166:K166"/>
    <mergeCell ref="U166:W166"/>
    <mergeCell ref="I85:K85"/>
    <mergeCell ref="U85:W85"/>
    <mergeCell ref="I112:K112"/>
    <mergeCell ref="U112:W112"/>
    <mergeCell ref="I139:K139"/>
    <mergeCell ref="U139:W13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41" customWidth="1"/>
    <col min="2" max="2" width="5.25390625" style="41" customWidth="1"/>
    <col min="3" max="3" width="4.375" style="105" customWidth="1"/>
    <col min="4" max="4" width="6.375" style="41" customWidth="1"/>
    <col min="5" max="5" width="3.25390625" style="41" customWidth="1"/>
    <col min="6" max="6" width="3.75390625" style="41" customWidth="1"/>
    <col min="7" max="7" width="6.875" style="41" customWidth="1"/>
    <col min="8" max="8" width="6.25390625" style="41" customWidth="1"/>
    <col min="9" max="9" width="4.625" style="105" customWidth="1"/>
    <col min="10" max="10" width="5.125" style="41" customWidth="1"/>
    <col min="11" max="11" width="6.00390625" style="41" customWidth="1"/>
    <col min="12" max="12" width="0.74609375" style="89" customWidth="1"/>
    <col min="13" max="13" width="6.00390625" style="41" customWidth="1"/>
    <col min="14" max="14" width="5.25390625" style="41" customWidth="1"/>
    <col min="15" max="15" width="4.625" style="105" customWidth="1"/>
    <col min="16" max="16" width="5.75390625" style="41" customWidth="1"/>
    <col min="17" max="17" width="3.25390625" style="41" customWidth="1"/>
    <col min="18" max="18" width="3.75390625" style="41" customWidth="1"/>
    <col min="19" max="19" width="7.375" style="41" customWidth="1"/>
    <col min="20" max="20" width="5.75390625" style="41" customWidth="1"/>
    <col min="21" max="21" width="4.25390625" style="105" customWidth="1"/>
    <col min="22" max="22" width="5.25390625" style="41" customWidth="1"/>
    <col min="23" max="23" width="6.00390625" style="41" customWidth="1"/>
    <col min="24" max="16384" width="5.00390625" style="41" customWidth="1"/>
  </cols>
  <sheetData>
    <row r="1" spans="1:23" ht="15">
      <c r="A1" s="32"/>
      <c r="B1" s="33" t="s">
        <v>10</v>
      </c>
      <c r="C1" s="34"/>
      <c r="D1" s="33"/>
      <c r="E1" s="35" t="s">
        <v>71</v>
      </c>
      <c r="F1" s="36"/>
      <c r="G1" s="37" t="s">
        <v>12</v>
      </c>
      <c r="H1" s="37"/>
      <c r="I1" s="38" t="s">
        <v>51</v>
      </c>
      <c r="J1" s="38"/>
      <c r="K1" s="39"/>
      <c r="L1" s="40">
        <v>150</v>
      </c>
      <c r="M1" s="32"/>
      <c r="N1" s="33" t="s">
        <v>10</v>
      </c>
      <c r="O1" s="34"/>
      <c r="P1" s="33"/>
      <c r="Q1" s="35" t="s">
        <v>72</v>
      </c>
      <c r="R1" s="36"/>
      <c r="S1" s="37" t="s">
        <v>12</v>
      </c>
      <c r="T1" s="37"/>
      <c r="U1" s="38" t="s">
        <v>53</v>
      </c>
      <c r="V1" s="38"/>
      <c r="W1" s="39"/>
    </row>
    <row r="2" spans="1:23" ht="12.75">
      <c r="A2" s="42"/>
      <c r="B2" s="42"/>
      <c r="C2" s="43"/>
      <c r="D2" s="44"/>
      <c r="E2" s="44"/>
      <c r="F2" s="44"/>
      <c r="G2" s="45" t="s">
        <v>16</v>
      </c>
      <c r="H2" s="45"/>
      <c r="I2" s="38" t="s">
        <v>55</v>
      </c>
      <c r="J2" s="38"/>
      <c r="K2" s="39"/>
      <c r="L2" s="40">
        <v>150</v>
      </c>
      <c r="M2" s="42"/>
      <c r="N2" s="42"/>
      <c r="O2" s="43"/>
      <c r="P2" s="44"/>
      <c r="Q2" s="44"/>
      <c r="R2" s="44"/>
      <c r="S2" s="45" t="s">
        <v>16</v>
      </c>
      <c r="T2" s="45"/>
      <c r="U2" s="38" t="s">
        <v>17</v>
      </c>
      <c r="V2" s="38"/>
      <c r="W2" s="39"/>
    </row>
    <row r="3" spans="1:23" ht="4.5" customHeight="1">
      <c r="A3" s="46"/>
      <c r="B3" s="47"/>
      <c r="C3" s="48"/>
      <c r="D3" s="49"/>
      <c r="E3" s="50"/>
      <c r="F3" s="51"/>
      <c r="G3" s="52"/>
      <c r="H3" s="52"/>
      <c r="I3" s="48"/>
      <c r="J3" s="47"/>
      <c r="K3" s="53"/>
      <c r="L3" s="40"/>
      <c r="M3" s="46"/>
      <c r="N3" s="47"/>
      <c r="O3" s="48"/>
      <c r="P3" s="49"/>
      <c r="Q3" s="50"/>
      <c r="R3" s="51"/>
      <c r="S3" s="52"/>
      <c r="T3" s="52"/>
      <c r="U3" s="48"/>
      <c r="V3" s="47"/>
      <c r="W3" s="53"/>
    </row>
    <row r="4" spans="1:23" s="65" customFormat="1" ht="12.75" customHeight="1">
      <c r="A4" s="54" t="s">
        <v>1114</v>
      </c>
      <c r="B4" s="55"/>
      <c r="C4" s="56"/>
      <c r="D4" s="57"/>
      <c r="E4" s="58" t="s">
        <v>19</v>
      </c>
      <c r="F4" s="59" t="s">
        <v>1115</v>
      </c>
      <c r="G4" s="60"/>
      <c r="H4" s="61"/>
      <c r="I4" s="135">
        <v>0</v>
      </c>
      <c r="J4" s="135"/>
      <c r="K4" s="136"/>
      <c r="L4" s="62"/>
      <c r="M4" s="63" t="s">
        <v>1114</v>
      </c>
      <c r="N4" s="55"/>
      <c r="O4" s="56"/>
      <c r="P4" s="57"/>
      <c r="Q4" s="58" t="s">
        <v>19</v>
      </c>
      <c r="R4" s="64" t="s">
        <v>560</v>
      </c>
      <c r="S4" s="60"/>
      <c r="T4" s="61"/>
      <c r="U4" s="135">
        <v>0</v>
      </c>
      <c r="V4" s="135"/>
      <c r="W4" s="136"/>
    </row>
    <row r="5" spans="1:23" s="65" customFormat="1" ht="12.75" customHeight="1">
      <c r="A5" s="66"/>
      <c r="B5" s="55"/>
      <c r="C5" s="56"/>
      <c r="D5" s="57"/>
      <c r="E5" s="67" t="s">
        <v>21</v>
      </c>
      <c r="F5" s="59" t="s">
        <v>1116</v>
      </c>
      <c r="G5" s="68"/>
      <c r="H5" s="69"/>
      <c r="I5" s="73"/>
      <c r="J5" s="130">
        <v>8.1</v>
      </c>
      <c r="K5" s="131"/>
      <c r="L5" s="62"/>
      <c r="M5" s="66"/>
      <c r="N5" s="55"/>
      <c r="O5" s="56"/>
      <c r="P5" s="57"/>
      <c r="Q5" s="67" t="s">
        <v>21</v>
      </c>
      <c r="R5" s="64" t="s">
        <v>1117</v>
      </c>
      <c r="S5" s="68"/>
      <c r="T5" s="69"/>
      <c r="U5" s="73"/>
      <c r="V5" s="130">
        <v>9.1</v>
      </c>
      <c r="W5" s="131"/>
    </row>
    <row r="6" spans="1:23" s="65" customFormat="1" ht="12.75" customHeight="1">
      <c r="A6" s="66"/>
      <c r="B6" s="55"/>
      <c r="C6" s="56"/>
      <c r="D6" s="57"/>
      <c r="E6" s="67" t="s">
        <v>23</v>
      </c>
      <c r="F6" s="59" t="s">
        <v>1118</v>
      </c>
      <c r="G6" s="60"/>
      <c r="H6" s="69"/>
      <c r="I6" s="132">
        <v>11.1</v>
      </c>
      <c r="J6" s="130" t="s">
        <v>140</v>
      </c>
      <c r="K6" s="133">
        <v>12.1</v>
      </c>
      <c r="L6" s="62"/>
      <c r="M6" s="66"/>
      <c r="N6" s="55"/>
      <c r="O6" s="56"/>
      <c r="P6" s="57"/>
      <c r="Q6" s="67" t="s">
        <v>23</v>
      </c>
      <c r="R6" s="64" t="s">
        <v>822</v>
      </c>
      <c r="S6" s="60"/>
      <c r="T6" s="69"/>
      <c r="U6" s="132">
        <v>8.1</v>
      </c>
      <c r="V6" s="130" t="s">
        <v>140</v>
      </c>
      <c r="W6" s="133">
        <v>12.1</v>
      </c>
    </row>
    <row r="7" spans="1:23" s="65" customFormat="1" ht="12.75" customHeight="1">
      <c r="A7" s="66"/>
      <c r="B7" s="55"/>
      <c r="C7" s="56"/>
      <c r="D7" s="57"/>
      <c r="E7" s="58" t="s">
        <v>24</v>
      </c>
      <c r="F7" s="59" t="s">
        <v>17</v>
      </c>
      <c r="G7" s="60"/>
      <c r="H7" s="69"/>
      <c r="I7" s="73"/>
      <c r="J7" s="130">
        <v>9.1</v>
      </c>
      <c r="K7" s="131"/>
      <c r="L7" s="62"/>
      <c r="M7" s="66"/>
      <c r="N7" s="55"/>
      <c r="O7" s="56"/>
      <c r="P7" s="57"/>
      <c r="Q7" s="58" t="s">
        <v>24</v>
      </c>
      <c r="R7" s="64" t="s">
        <v>1119</v>
      </c>
      <c r="S7" s="60"/>
      <c r="T7" s="69"/>
      <c r="U7" s="73"/>
      <c r="V7" s="130">
        <v>11.1</v>
      </c>
      <c r="W7" s="131"/>
    </row>
    <row r="8" spans="1:23" s="65" customFormat="1" ht="12.75" customHeight="1">
      <c r="A8" s="71" t="s">
        <v>19</v>
      </c>
      <c r="B8" s="59" t="s">
        <v>1120</v>
      </c>
      <c r="C8" s="56"/>
      <c r="D8" s="57"/>
      <c r="E8" s="72"/>
      <c r="F8" s="60"/>
      <c r="G8" s="58" t="s">
        <v>19</v>
      </c>
      <c r="H8" s="59" t="s">
        <v>528</v>
      </c>
      <c r="I8" s="60"/>
      <c r="J8" s="73"/>
      <c r="K8" s="70"/>
      <c r="L8" s="62"/>
      <c r="M8" s="71" t="s">
        <v>19</v>
      </c>
      <c r="N8" s="64" t="s">
        <v>740</v>
      </c>
      <c r="O8" s="56"/>
      <c r="P8" s="57"/>
      <c r="Q8" s="72"/>
      <c r="R8" s="60"/>
      <c r="S8" s="58" t="s">
        <v>19</v>
      </c>
      <c r="T8" s="59" t="s">
        <v>746</v>
      </c>
      <c r="U8" s="60"/>
      <c r="V8" s="73"/>
      <c r="W8" s="70"/>
    </row>
    <row r="9" spans="1:23" s="65" customFormat="1" ht="12.75" customHeight="1">
      <c r="A9" s="74" t="s">
        <v>21</v>
      </c>
      <c r="B9" s="59" t="s">
        <v>96</v>
      </c>
      <c r="C9" s="75"/>
      <c r="D9" s="57"/>
      <c r="E9" s="72"/>
      <c r="F9" s="69"/>
      <c r="G9" s="67" t="s">
        <v>21</v>
      </c>
      <c r="H9" s="59" t="s">
        <v>1121</v>
      </c>
      <c r="I9" s="60"/>
      <c r="J9" s="73"/>
      <c r="K9" s="70"/>
      <c r="L9" s="62"/>
      <c r="M9" s="74" t="s">
        <v>21</v>
      </c>
      <c r="N9" s="64" t="s">
        <v>1122</v>
      </c>
      <c r="O9" s="75"/>
      <c r="P9" s="57"/>
      <c r="Q9" s="72"/>
      <c r="R9" s="69"/>
      <c r="S9" s="67" t="s">
        <v>21</v>
      </c>
      <c r="T9" s="59" t="s">
        <v>275</v>
      </c>
      <c r="U9" s="60"/>
      <c r="V9" s="73"/>
      <c r="W9" s="70"/>
    </row>
    <row r="10" spans="1:23" s="65" customFormat="1" ht="12.75" customHeight="1">
      <c r="A10" s="74" t="s">
        <v>23</v>
      </c>
      <c r="B10" s="59" t="s">
        <v>532</v>
      </c>
      <c r="C10" s="56"/>
      <c r="D10" s="57"/>
      <c r="E10" s="72"/>
      <c r="F10" s="69"/>
      <c r="G10" s="67" t="s">
        <v>23</v>
      </c>
      <c r="H10" s="59" t="s">
        <v>1123</v>
      </c>
      <c r="I10" s="60"/>
      <c r="J10" s="60"/>
      <c r="K10" s="70"/>
      <c r="L10" s="62"/>
      <c r="M10" s="74" t="s">
        <v>23</v>
      </c>
      <c r="N10" s="64" t="s">
        <v>690</v>
      </c>
      <c r="O10" s="56"/>
      <c r="P10" s="57"/>
      <c r="Q10" s="72"/>
      <c r="R10" s="69"/>
      <c r="S10" s="67" t="s">
        <v>23</v>
      </c>
      <c r="T10" s="59" t="s">
        <v>1124</v>
      </c>
      <c r="U10" s="60"/>
      <c r="V10" s="60"/>
      <c r="W10" s="70"/>
    </row>
    <row r="11" spans="1:23" s="65" customFormat="1" ht="12.75" customHeight="1">
      <c r="A11" s="71" t="s">
        <v>24</v>
      </c>
      <c r="B11" s="59" t="s">
        <v>1125</v>
      </c>
      <c r="C11" s="75"/>
      <c r="D11" s="57"/>
      <c r="E11" s="72"/>
      <c r="F11" s="60"/>
      <c r="G11" s="58" t="s">
        <v>24</v>
      </c>
      <c r="H11" s="59" t="s">
        <v>1126</v>
      </c>
      <c r="I11" s="59" t="s">
        <v>27</v>
      </c>
      <c r="J11" s="73"/>
      <c r="K11" s="70"/>
      <c r="L11" s="62"/>
      <c r="M11" s="71" t="s">
        <v>24</v>
      </c>
      <c r="N11" s="64" t="s">
        <v>1127</v>
      </c>
      <c r="O11" s="75"/>
      <c r="P11" s="57"/>
      <c r="Q11" s="72"/>
      <c r="R11" s="60"/>
      <c r="S11" s="58" t="s">
        <v>24</v>
      </c>
      <c r="T11" s="59" t="s">
        <v>1128</v>
      </c>
      <c r="U11" s="59" t="s">
        <v>29</v>
      </c>
      <c r="V11" s="73"/>
      <c r="W11" s="70"/>
    </row>
    <row r="12" spans="1:23" s="65" customFormat="1" ht="12.75" customHeight="1">
      <c r="A12" s="76"/>
      <c r="B12" s="75"/>
      <c r="C12" s="75"/>
      <c r="D12" s="57"/>
      <c r="E12" s="58" t="s">
        <v>19</v>
      </c>
      <c r="F12" s="59" t="s">
        <v>443</v>
      </c>
      <c r="G12" s="60"/>
      <c r="H12" s="77" t="s">
        <v>30</v>
      </c>
      <c r="I12" s="59" t="s">
        <v>1129</v>
      </c>
      <c r="J12" s="73"/>
      <c r="K12" s="70"/>
      <c r="L12" s="62"/>
      <c r="M12" s="76"/>
      <c r="N12" s="75"/>
      <c r="O12" s="75"/>
      <c r="P12" s="57"/>
      <c r="Q12" s="58" t="s">
        <v>19</v>
      </c>
      <c r="R12" s="64" t="s">
        <v>1130</v>
      </c>
      <c r="S12" s="60"/>
      <c r="T12" s="77" t="s">
        <v>30</v>
      </c>
      <c r="U12" s="59" t="s">
        <v>1131</v>
      </c>
      <c r="V12" s="73"/>
      <c r="W12" s="70"/>
    </row>
    <row r="13" spans="1:23" s="65" customFormat="1" ht="12.75" customHeight="1">
      <c r="A13" s="66"/>
      <c r="B13" s="59" t="s">
        <v>32</v>
      </c>
      <c r="C13" s="56"/>
      <c r="D13" s="57"/>
      <c r="E13" s="67" t="s">
        <v>21</v>
      </c>
      <c r="F13" s="59" t="s">
        <v>1132</v>
      </c>
      <c r="G13" s="60"/>
      <c r="H13" s="77" t="s">
        <v>33</v>
      </c>
      <c r="I13" s="59" t="s">
        <v>1129</v>
      </c>
      <c r="J13" s="55"/>
      <c r="K13" s="70"/>
      <c r="L13" s="62"/>
      <c r="M13" s="66"/>
      <c r="N13" s="64" t="s">
        <v>32</v>
      </c>
      <c r="O13" s="56"/>
      <c r="P13" s="57"/>
      <c r="Q13" s="67" t="s">
        <v>21</v>
      </c>
      <c r="R13" s="64" t="s">
        <v>296</v>
      </c>
      <c r="S13" s="60"/>
      <c r="T13" s="77" t="s">
        <v>33</v>
      </c>
      <c r="U13" s="59" t="s">
        <v>1133</v>
      </c>
      <c r="V13" s="55"/>
      <c r="W13" s="70"/>
    </row>
    <row r="14" spans="1:23" s="65" customFormat="1" ht="12.75" customHeight="1">
      <c r="A14" s="66"/>
      <c r="B14" s="59" t="s">
        <v>413</v>
      </c>
      <c r="C14" s="56"/>
      <c r="D14" s="57"/>
      <c r="E14" s="67" t="s">
        <v>23</v>
      </c>
      <c r="F14" s="59" t="s">
        <v>732</v>
      </c>
      <c r="G14" s="73"/>
      <c r="H14" s="77" t="s">
        <v>35</v>
      </c>
      <c r="I14" s="59" t="s">
        <v>1134</v>
      </c>
      <c r="J14" s="55"/>
      <c r="K14" s="70"/>
      <c r="L14" s="62"/>
      <c r="M14" s="66"/>
      <c r="N14" s="64" t="s">
        <v>1135</v>
      </c>
      <c r="O14" s="56"/>
      <c r="P14" s="57"/>
      <c r="Q14" s="67" t="s">
        <v>23</v>
      </c>
      <c r="R14" s="64" t="s">
        <v>1136</v>
      </c>
      <c r="S14" s="73"/>
      <c r="T14" s="77" t="s">
        <v>35</v>
      </c>
      <c r="U14" s="59" t="s">
        <v>1137</v>
      </c>
      <c r="V14" s="55"/>
      <c r="W14" s="70"/>
    </row>
    <row r="15" spans="1:23" s="65" customFormat="1" ht="12.75" customHeight="1">
      <c r="A15" s="78"/>
      <c r="B15" s="72"/>
      <c r="C15" s="72"/>
      <c r="D15" s="57"/>
      <c r="E15" s="58" t="s">
        <v>24</v>
      </c>
      <c r="F15" s="59" t="s">
        <v>1138</v>
      </c>
      <c r="G15" s="72"/>
      <c r="H15" s="77" t="s">
        <v>36</v>
      </c>
      <c r="I15" s="59" t="s">
        <v>1139</v>
      </c>
      <c r="J15" s="72"/>
      <c r="K15" s="79"/>
      <c r="L15" s="80"/>
      <c r="M15" s="78"/>
      <c r="N15" s="72"/>
      <c r="O15" s="72"/>
      <c r="P15" s="57"/>
      <c r="Q15" s="58" t="s">
        <v>24</v>
      </c>
      <c r="R15" s="64" t="s">
        <v>782</v>
      </c>
      <c r="S15" s="72"/>
      <c r="T15" s="77" t="s">
        <v>36</v>
      </c>
      <c r="U15" s="59" t="s">
        <v>1137</v>
      </c>
      <c r="V15" s="72"/>
      <c r="W15" s="79"/>
    </row>
    <row r="16" spans="1:23" ht="4.5" customHeight="1">
      <c r="A16" s="81"/>
      <c r="B16" s="82"/>
      <c r="C16" s="83"/>
      <c r="D16" s="84"/>
      <c r="E16" s="85"/>
      <c r="F16" s="86"/>
      <c r="G16" s="87"/>
      <c r="H16" s="87"/>
      <c r="I16" s="83"/>
      <c r="J16" s="82"/>
      <c r="K16" s="88"/>
      <c r="M16" s="81"/>
      <c r="N16" s="82"/>
      <c r="O16" s="83"/>
      <c r="P16" s="84"/>
      <c r="Q16" s="85"/>
      <c r="R16" s="86"/>
      <c r="S16" s="87"/>
      <c r="T16" s="87"/>
      <c r="U16" s="83"/>
      <c r="V16" s="82"/>
      <c r="W16" s="88"/>
    </row>
    <row r="17" spans="1:23" ht="12.75" customHeight="1">
      <c r="A17" s="90"/>
      <c r="B17" s="90" t="s">
        <v>37</v>
      </c>
      <c r="C17" s="91"/>
      <c r="D17" s="92" t="s">
        <v>38</v>
      </c>
      <c r="E17" s="92" t="s">
        <v>39</v>
      </c>
      <c r="F17" s="92" t="s">
        <v>40</v>
      </c>
      <c r="G17" s="93" t="s">
        <v>41</v>
      </c>
      <c r="H17" s="93"/>
      <c r="I17" s="91" t="s">
        <v>42</v>
      </c>
      <c r="J17" s="92" t="s">
        <v>37</v>
      </c>
      <c r="K17" s="90" t="s">
        <v>43</v>
      </c>
      <c r="L17" s="40">
        <v>150</v>
      </c>
      <c r="M17" s="90"/>
      <c r="N17" s="90" t="s">
        <v>37</v>
      </c>
      <c r="O17" s="91"/>
      <c r="P17" s="92" t="s">
        <v>38</v>
      </c>
      <c r="Q17" s="92" t="s">
        <v>39</v>
      </c>
      <c r="R17" s="92" t="s">
        <v>40</v>
      </c>
      <c r="S17" s="93" t="s">
        <v>41</v>
      </c>
      <c r="T17" s="93"/>
      <c r="U17" s="91" t="s">
        <v>42</v>
      </c>
      <c r="V17" s="92" t="s">
        <v>37</v>
      </c>
      <c r="W17" s="90" t="s">
        <v>43</v>
      </c>
    </row>
    <row r="18" spans="1:23" ht="12.75">
      <c r="A18" s="94" t="s">
        <v>43</v>
      </c>
      <c r="B18" s="94" t="s">
        <v>44</v>
      </c>
      <c r="C18" s="95" t="s">
        <v>45</v>
      </c>
      <c r="D18" s="96" t="s">
        <v>46</v>
      </c>
      <c r="E18" s="96" t="s">
        <v>47</v>
      </c>
      <c r="F18" s="96"/>
      <c r="G18" s="97" t="s">
        <v>45</v>
      </c>
      <c r="H18" s="97" t="s">
        <v>42</v>
      </c>
      <c r="I18" s="95"/>
      <c r="J18" s="94" t="s">
        <v>44</v>
      </c>
      <c r="K18" s="94"/>
      <c r="L18" s="40">
        <v>150</v>
      </c>
      <c r="M18" s="94" t="s">
        <v>43</v>
      </c>
      <c r="N18" s="94" t="s">
        <v>44</v>
      </c>
      <c r="O18" s="95" t="s">
        <v>45</v>
      </c>
      <c r="P18" s="96" t="s">
        <v>46</v>
      </c>
      <c r="Q18" s="96" t="s">
        <v>47</v>
      </c>
      <c r="R18" s="96"/>
      <c r="S18" s="97" t="s">
        <v>45</v>
      </c>
      <c r="T18" s="97" t="s">
        <v>42</v>
      </c>
      <c r="U18" s="95"/>
      <c r="V18" s="94" t="s">
        <v>44</v>
      </c>
      <c r="W18" s="94"/>
    </row>
    <row r="19" spans="1:23" ht="16.5" customHeight="1">
      <c r="A19" s="98">
        <v>-4</v>
      </c>
      <c r="B19" s="99">
        <v>0</v>
      </c>
      <c r="C19" s="100">
        <v>31</v>
      </c>
      <c r="D19" s="101" t="s">
        <v>80</v>
      </c>
      <c r="E19" s="101" t="s">
        <v>30</v>
      </c>
      <c r="F19" s="101">
        <v>7</v>
      </c>
      <c r="G19" s="101"/>
      <c r="H19" s="101">
        <v>200</v>
      </c>
      <c r="I19" s="100">
        <v>11</v>
      </c>
      <c r="J19" s="99">
        <v>14</v>
      </c>
      <c r="K19" s="98">
        <v>4</v>
      </c>
      <c r="L19" s="40"/>
      <c r="M19" s="98">
        <v>-14</v>
      </c>
      <c r="N19" s="99">
        <v>0</v>
      </c>
      <c r="O19" s="100">
        <v>31</v>
      </c>
      <c r="P19" s="101" t="s">
        <v>1140</v>
      </c>
      <c r="Q19" s="101" t="s">
        <v>30</v>
      </c>
      <c r="R19" s="101">
        <v>5</v>
      </c>
      <c r="S19" s="101"/>
      <c r="T19" s="101">
        <v>800</v>
      </c>
      <c r="U19" s="100">
        <v>11</v>
      </c>
      <c r="V19" s="99">
        <v>14</v>
      </c>
      <c r="W19" s="98">
        <v>14</v>
      </c>
    </row>
    <row r="20" spans="1:23" ht="16.5" customHeight="1">
      <c r="A20" s="98">
        <v>-1</v>
      </c>
      <c r="B20" s="99">
        <v>8</v>
      </c>
      <c r="C20" s="100">
        <v>12</v>
      </c>
      <c r="D20" s="101" t="s">
        <v>290</v>
      </c>
      <c r="E20" s="101" t="s">
        <v>36</v>
      </c>
      <c r="F20" s="101">
        <v>9</v>
      </c>
      <c r="G20" s="101"/>
      <c r="H20" s="101">
        <v>110</v>
      </c>
      <c r="I20" s="100">
        <v>32</v>
      </c>
      <c r="J20" s="99">
        <v>6</v>
      </c>
      <c r="K20" s="98">
        <v>1</v>
      </c>
      <c r="L20" s="40"/>
      <c r="M20" s="98">
        <v>1</v>
      </c>
      <c r="N20" s="99">
        <v>9</v>
      </c>
      <c r="O20" s="100">
        <v>12</v>
      </c>
      <c r="P20" s="101" t="s">
        <v>63</v>
      </c>
      <c r="Q20" s="101" t="s">
        <v>33</v>
      </c>
      <c r="R20" s="101">
        <v>9</v>
      </c>
      <c r="S20" s="101">
        <v>140</v>
      </c>
      <c r="T20" s="101"/>
      <c r="U20" s="100">
        <v>32</v>
      </c>
      <c r="V20" s="99">
        <v>5</v>
      </c>
      <c r="W20" s="98">
        <v>-1</v>
      </c>
    </row>
    <row r="21" spans="1:23" ht="16.5" customHeight="1">
      <c r="A21" s="98">
        <v>7</v>
      </c>
      <c r="B21" s="99">
        <v>12</v>
      </c>
      <c r="C21" s="100">
        <v>82</v>
      </c>
      <c r="D21" s="101" t="s">
        <v>201</v>
      </c>
      <c r="E21" s="101" t="s">
        <v>36</v>
      </c>
      <c r="F21" s="101">
        <v>9</v>
      </c>
      <c r="G21" s="101">
        <v>200</v>
      </c>
      <c r="H21" s="101"/>
      <c r="I21" s="100">
        <v>21</v>
      </c>
      <c r="J21" s="102">
        <v>2</v>
      </c>
      <c r="K21" s="103">
        <v>-7</v>
      </c>
      <c r="L21" s="104"/>
      <c r="M21" s="103">
        <v>-2</v>
      </c>
      <c r="N21" s="102">
        <v>3</v>
      </c>
      <c r="O21" s="100">
        <v>82</v>
      </c>
      <c r="P21" s="101" t="s">
        <v>452</v>
      </c>
      <c r="Q21" s="101" t="s">
        <v>35</v>
      </c>
      <c r="R21" s="101">
        <v>7</v>
      </c>
      <c r="S21" s="101">
        <v>50</v>
      </c>
      <c r="T21" s="101"/>
      <c r="U21" s="100">
        <v>21</v>
      </c>
      <c r="V21" s="99">
        <v>11</v>
      </c>
      <c r="W21" s="98">
        <v>2</v>
      </c>
    </row>
    <row r="22" spans="1:23" ht="16.5" customHeight="1">
      <c r="A22" s="98">
        <v>5</v>
      </c>
      <c r="B22" s="99">
        <v>10</v>
      </c>
      <c r="C22" s="100">
        <v>23</v>
      </c>
      <c r="D22" s="101" t="s">
        <v>48</v>
      </c>
      <c r="E22" s="101" t="s">
        <v>35</v>
      </c>
      <c r="F22" s="101">
        <v>8</v>
      </c>
      <c r="G22" s="101">
        <v>100</v>
      </c>
      <c r="H22" s="101"/>
      <c r="I22" s="100">
        <v>81</v>
      </c>
      <c r="J22" s="99">
        <v>4</v>
      </c>
      <c r="K22" s="98">
        <v>-5</v>
      </c>
      <c r="L22" s="40"/>
      <c r="M22" s="98">
        <v>0</v>
      </c>
      <c r="N22" s="99">
        <v>6</v>
      </c>
      <c r="O22" s="100">
        <v>23</v>
      </c>
      <c r="P22" s="101" t="s">
        <v>452</v>
      </c>
      <c r="Q22" s="101" t="s">
        <v>30</v>
      </c>
      <c r="R22" s="101">
        <v>8</v>
      </c>
      <c r="S22" s="101">
        <v>120</v>
      </c>
      <c r="T22" s="101"/>
      <c r="U22" s="100">
        <v>81</v>
      </c>
      <c r="V22" s="99">
        <v>8</v>
      </c>
      <c r="W22" s="98">
        <v>0</v>
      </c>
    </row>
    <row r="23" spans="1:23" ht="16.5" customHeight="1">
      <c r="A23" s="98">
        <v>10</v>
      </c>
      <c r="B23" s="99">
        <v>14</v>
      </c>
      <c r="C23" s="100">
        <v>41</v>
      </c>
      <c r="D23" s="101" t="s">
        <v>89</v>
      </c>
      <c r="E23" s="101" t="s">
        <v>35</v>
      </c>
      <c r="F23" s="101">
        <v>6</v>
      </c>
      <c r="G23" s="101">
        <v>400</v>
      </c>
      <c r="H23" s="101"/>
      <c r="I23" s="100">
        <v>71</v>
      </c>
      <c r="J23" s="99">
        <v>0</v>
      </c>
      <c r="K23" s="98">
        <v>-10</v>
      </c>
      <c r="L23" s="40"/>
      <c r="M23" s="98">
        <v>9</v>
      </c>
      <c r="N23" s="99">
        <v>14</v>
      </c>
      <c r="O23" s="100">
        <v>41</v>
      </c>
      <c r="P23" s="101" t="s">
        <v>766</v>
      </c>
      <c r="Q23" s="101" t="s">
        <v>33</v>
      </c>
      <c r="R23" s="101">
        <v>9</v>
      </c>
      <c r="S23" s="101">
        <v>530</v>
      </c>
      <c r="T23" s="101"/>
      <c r="U23" s="100">
        <v>71</v>
      </c>
      <c r="V23" s="99">
        <v>0</v>
      </c>
      <c r="W23" s="98">
        <v>-9</v>
      </c>
    </row>
    <row r="24" spans="1:23" ht="16.5" customHeight="1">
      <c r="A24" s="98">
        <v>-2</v>
      </c>
      <c r="B24" s="99">
        <v>3</v>
      </c>
      <c r="C24" s="100">
        <v>72</v>
      </c>
      <c r="D24" s="101" t="s">
        <v>452</v>
      </c>
      <c r="E24" s="101" t="s">
        <v>35</v>
      </c>
      <c r="F24" s="101">
        <v>9</v>
      </c>
      <c r="G24" s="101"/>
      <c r="H24" s="101">
        <v>150</v>
      </c>
      <c r="I24" s="100">
        <v>42</v>
      </c>
      <c r="J24" s="99">
        <v>11</v>
      </c>
      <c r="K24" s="98">
        <v>2</v>
      </c>
      <c r="L24" s="40"/>
      <c r="M24" s="98">
        <v>-2</v>
      </c>
      <c r="N24" s="99">
        <v>3</v>
      </c>
      <c r="O24" s="100">
        <v>72</v>
      </c>
      <c r="P24" s="101" t="s">
        <v>79</v>
      </c>
      <c r="Q24" s="101" t="s">
        <v>36</v>
      </c>
      <c r="R24" s="101">
        <v>8</v>
      </c>
      <c r="S24" s="101">
        <v>50</v>
      </c>
      <c r="T24" s="101"/>
      <c r="U24" s="100">
        <v>42</v>
      </c>
      <c r="V24" s="99">
        <v>11</v>
      </c>
      <c r="W24" s="98">
        <v>2</v>
      </c>
    </row>
    <row r="25" spans="1:23" ht="16.5" customHeight="1">
      <c r="A25" s="98">
        <v>-2</v>
      </c>
      <c r="B25" s="99">
        <v>6</v>
      </c>
      <c r="C25" s="100">
        <v>51</v>
      </c>
      <c r="D25" s="101" t="s">
        <v>452</v>
      </c>
      <c r="E25" s="101" t="s">
        <v>35</v>
      </c>
      <c r="F25" s="101">
        <v>8</v>
      </c>
      <c r="G25" s="101"/>
      <c r="H25" s="101">
        <v>120</v>
      </c>
      <c r="I25" s="100">
        <v>61</v>
      </c>
      <c r="J25" s="102">
        <v>8</v>
      </c>
      <c r="K25" s="103">
        <v>2</v>
      </c>
      <c r="L25" s="104"/>
      <c r="M25" s="103">
        <v>2</v>
      </c>
      <c r="N25" s="102">
        <v>12</v>
      </c>
      <c r="O25" s="100">
        <v>51</v>
      </c>
      <c r="P25" s="101" t="s">
        <v>63</v>
      </c>
      <c r="Q25" s="101" t="s">
        <v>33</v>
      </c>
      <c r="R25" s="101">
        <v>10</v>
      </c>
      <c r="S25" s="101">
        <v>170</v>
      </c>
      <c r="T25" s="101"/>
      <c r="U25" s="100">
        <v>61</v>
      </c>
      <c r="V25" s="99">
        <v>2</v>
      </c>
      <c r="W25" s="98">
        <v>-2</v>
      </c>
    </row>
    <row r="26" spans="1:23" ht="16.5" customHeight="1">
      <c r="A26" s="98">
        <v>-2</v>
      </c>
      <c r="B26" s="99">
        <v>3</v>
      </c>
      <c r="C26" s="100">
        <v>62</v>
      </c>
      <c r="D26" s="101" t="s">
        <v>452</v>
      </c>
      <c r="E26" s="101" t="s">
        <v>35</v>
      </c>
      <c r="F26" s="101">
        <v>9</v>
      </c>
      <c r="G26" s="101"/>
      <c r="H26" s="101">
        <v>150</v>
      </c>
      <c r="I26" s="100">
        <v>53</v>
      </c>
      <c r="J26" s="99">
        <v>11</v>
      </c>
      <c r="K26" s="98">
        <v>2</v>
      </c>
      <c r="L26" s="40"/>
      <c r="M26" s="98">
        <v>1</v>
      </c>
      <c r="N26" s="99">
        <v>9</v>
      </c>
      <c r="O26" s="100">
        <v>62</v>
      </c>
      <c r="P26" s="101" t="s">
        <v>63</v>
      </c>
      <c r="Q26" s="101" t="s">
        <v>33</v>
      </c>
      <c r="R26" s="101">
        <v>9</v>
      </c>
      <c r="S26" s="101">
        <v>140</v>
      </c>
      <c r="T26" s="101"/>
      <c r="U26" s="100">
        <v>53</v>
      </c>
      <c r="V26" s="99">
        <v>5</v>
      </c>
      <c r="W26" s="98">
        <v>-1</v>
      </c>
    </row>
    <row r="27" spans="1:23" s="65" customFormat="1" ht="30" customHeight="1">
      <c r="A27" s="41"/>
      <c r="B27" s="41"/>
      <c r="C27" s="105"/>
      <c r="D27" s="41"/>
      <c r="E27" s="41"/>
      <c r="F27" s="41"/>
      <c r="G27" s="41"/>
      <c r="H27" s="41"/>
      <c r="I27" s="105"/>
      <c r="J27" s="41"/>
      <c r="K27" s="39"/>
      <c r="L27" s="89"/>
      <c r="M27" s="41"/>
      <c r="N27" s="41"/>
      <c r="O27" s="105"/>
      <c r="P27" s="41"/>
      <c r="Q27" s="41"/>
      <c r="R27" s="41"/>
      <c r="S27" s="41"/>
      <c r="T27" s="41"/>
      <c r="U27" s="105"/>
      <c r="V27" s="41"/>
      <c r="W27" s="41"/>
    </row>
    <row r="28" spans="1:23" s="65" customFormat="1" ht="15">
      <c r="A28" s="32"/>
      <c r="B28" s="33" t="s">
        <v>10</v>
      </c>
      <c r="C28" s="34"/>
      <c r="D28" s="33"/>
      <c r="E28" s="35" t="s">
        <v>82</v>
      </c>
      <c r="F28" s="36"/>
      <c r="G28" s="37" t="s">
        <v>12</v>
      </c>
      <c r="H28" s="37"/>
      <c r="I28" s="38" t="s">
        <v>13</v>
      </c>
      <c r="J28" s="38"/>
      <c r="K28" s="39"/>
      <c r="L28" s="40">
        <v>150</v>
      </c>
      <c r="M28" s="32"/>
      <c r="N28" s="33" t="s">
        <v>10</v>
      </c>
      <c r="O28" s="34"/>
      <c r="P28" s="33"/>
      <c r="Q28" s="35" t="s">
        <v>83</v>
      </c>
      <c r="R28" s="36"/>
      <c r="S28" s="37" t="s">
        <v>12</v>
      </c>
      <c r="T28" s="37"/>
      <c r="U28" s="38" t="s">
        <v>15</v>
      </c>
      <c r="V28" s="38"/>
      <c r="W28" s="39"/>
    </row>
    <row r="29" spans="1:23" s="65" customFormat="1" ht="12.75">
      <c r="A29" s="42"/>
      <c r="B29" s="42"/>
      <c r="C29" s="43"/>
      <c r="D29" s="44"/>
      <c r="E29" s="44"/>
      <c r="F29" s="44"/>
      <c r="G29" s="45" t="s">
        <v>16</v>
      </c>
      <c r="H29" s="45"/>
      <c r="I29" s="38" t="s">
        <v>54</v>
      </c>
      <c r="J29" s="38"/>
      <c r="K29" s="39"/>
      <c r="L29" s="40">
        <v>150</v>
      </c>
      <c r="M29" s="42"/>
      <c r="N29" s="42"/>
      <c r="O29" s="43"/>
      <c r="P29" s="44"/>
      <c r="Q29" s="44"/>
      <c r="R29" s="44"/>
      <c r="S29" s="45" t="s">
        <v>16</v>
      </c>
      <c r="T29" s="45"/>
      <c r="U29" s="38" t="s">
        <v>55</v>
      </c>
      <c r="V29" s="38"/>
      <c r="W29" s="39"/>
    </row>
    <row r="30" spans="1:23" ht="4.5" customHeight="1">
      <c r="A30" s="46"/>
      <c r="B30" s="47"/>
      <c r="C30" s="48"/>
      <c r="D30" s="49"/>
      <c r="E30" s="50"/>
      <c r="F30" s="51"/>
      <c r="G30" s="52"/>
      <c r="H30" s="52"/>
      <c r="I30" s="48"/>
      <c r="J30" s="47"/>
      <c r="K30" s="53"/>
      <c r="L30" s="40"/>
      <c r="M30" s="46"/>
      <c r="N30" s="47"/>
      <c r="O30" s="48"/>
      <c r="P30" s="49"/>
      <c r="Q30" s="50"/>
      <c r="R30" s="51"/>
      <c r="S30" s="52"/>
      <c r="T30" s="52"/>
      <c r="U30" s="48"/>
      <c r="V30" s="47"/>
      <c r="W30" s="53"/>
    </row>
    <row r="31" spans="1:23" s="65" customFormat="1" ht="12.75" customHeight="1">
      <c r="A31" s="54" t="s">
        <v>1114</v>
      </c>
      <c r="B31" s="55"/>
      <c r="C31" s="56"/>
      <c r="D31" s="57"/>
      <c r="E31" s="58" t="s">
        <v>19</v>
      </c>
      <c r="F31" s="59" t="s">
        <v>1141</v>
      </c>
      <c r="G31" s="60"/>
      <c r="H31" s="61"/>
      <c r="I31" s="135">
        <v>0</v>
      </c>
      <c r="J31" s="135"/>
      <c r="K31" s="136"/>
      <c r="L31" s="62"/>
      <c r="M31" s="63" t="s">
        <v>1114</v>
      </c>
      <c r="N31" s="55"/>
      <c r="O31" s="56"/>
      <c r="P31" s="57"/>
      <c r="Q31" s="58" t="s">
        <v>19</v>
      </c>
      <c r="R31" s="64" t="s">
        <v>646</v>
      </c>
      <c r="S31" s="60"/>
      <c r="T31" s="61"/>
      <c r="U31" s="135">
        <v>0</v>
      </c>
      <c r="V31" s="135"/>
      <c r="W31" s="136"/>
    </row>
    <row r="32" spans="1:23" s="65" customFormat="1" ht="12.75" customHeight="1">
      <c r="A32" s="66"/>
      <c r="B32" s="55"/>
      <c r="C32" s="56"/>
      <c r="D32" s="57"/>
      <c r="E32" s="67" t="s">
        <v>21</v>
      </c>
      <c r="F32" s="59" t="s">
        <v>1142</v>
      </c>
      <c r="G32" s="68"/>
      <c r="H32" s="69"/>
      <c r="I32" s="73"/>
      <c r="J32" s="130">
        <v>14.1</v>
      </c>
      <c r="K32" s="131"/>
      <c r="L32" s="62"/>
      <c r="M32" s="66"/>
      <c r="N32" s="55"/>
      <c r="O32" s="56"/>
      <c r="P32" s="57"/>
      <c r="Q32" s="67" t="s">
        <v>21</v>
      </c>
      <c r="R32" s="64" t="s">
        <v>1143</v>
      </c>
      <c r="S32" s="68"/>
      <c r="T32" s="69"/>
      <c r="U32" s="73"/>
      <c r="V32" s="130">
        <v>3.1</v>
      </c>
      <c r="W32" s="131"/>
    </row>
    <row r="33" spans="1:23" s="65" customFormat="1" ht="12.75" customHeight="1">
      <c r="A33" s="66"/>
      <c r="B33" s="55"/>
      <c r="C33" s="56"/>
      <c r="D33" s="57"/>
      <c r="E33" s="67" t="s">
        <v>23</v>
      </c>
      <c r="F33" s="59" t="s">
        <v>722</v>
      </c>
      <c r="G33" s="60"/>
      <c r="H33" s="69"/>
      <c r="I33" s="132">
        <v>6.1</v>
      </c>
      <c r="J33" s="130" t="s">
        <v>140</v>
      </c>
      <c r="K33" s="133">
        <v>5.1</v>
      </c>
      <c r="L33" s="62"/>
      <c r="M33" s="66"/>
      <c r="N33" s="55"/>
      <c r="O33" s="56"/>
      <c r="P33" s="57"/>
      <c r="Q33" s="67" t="s">
        <v>23</v>
      </c>
      <c r="R33" s="64" t="s">
        <v>1144</v>
      </c>
      <c r="S33" s="60"/>
      <c r="T33" s="69"/>
      <c r="U33" s="132">
        <v>11.1</v>
      </c>
      <c r="V33" s="130" t="s">
        <v>140</v>
      </c>
      <c r="W33" s="133">
        <v>10.1</v>
      </c>
    </row>
    <row r="34" spans="1:23" s="65" customFormat="1" ht="12.75" customHeight="1">
      <c r="A34" s="66"/>
      <c r="B34" s="55"/>
      <c r="C34" s="56"/>
      <c r="D34" s="57"/>
      <c r="E34" s="58" t="s">
        <v>24</v>
      </c>
      <c r="F34" s="59" t="s">
        <v>485</v>
      </c>
      <c r="G34" s="60"/>
      <c r="H34" s="69"/>
      <c r="I34" s="73"/>
      <c r="J34" s="130">
        <v>15.1</v>
      </c>
      <c r="K34" s="131"/>
      <c r="L34" s="62"/>
      <c r="M34" s="66"/>
      <c r="N34" s="55"/>
      <c r="O34" s="56"/>
      <c r="P34" s="57"/>
      <c r="Q34" s="58" t="s">
        <v>24</v>
      </c>
      <c r="R34" s="64" t="s">
        <v>34</v>
      </c>
      <c r="S34" s="60"/>
      <c r="T34" s="69"/>
      <c r="U34" s="73"/>
      <c r="V34" s="130">
        <v>16.1</v>
      </c>
      <c r="W34" s="131"/>
    </row>
    <row r="35" spans="1:23" s="65" customFormat="1" ht="12.75" customHeight="1">
      <c r="A35" s="71" t="s">
        <v>19</v>
      </c>
      <c r="B35" s="59" t="s">
        <v>482</v>
      </c>
      <c r="C35" s="56"/>
      <c r="D35" s="57"/>
      <c r="E35" s="72"/>
      <c r="F35" s="60"/>
      <c r="G35" s="58" t="s">
        <v>19</v>
      </c>
      <c r="H35" s="59" t="s">
        <v>1145</v>
      </c>
      <c r="I35" s="60"/>
      <c r="J35" s="73"/>
      <c r="K35" s="70"/>
      <c r="L35" s="62"/>
      <c r="M35" s="71" t="s">
        <v>19</v>
      </c>
      <c r="N35" s="64" t="s">
        <v>1146</v>
      </c>
      <c r="O35" s="56"/>
      <c r="P35" s="57"/>
      <c r="Q35" s="72"/>
      <c r="R35" s="106"/>
      <c r="S35" s="58" t="s">
        <v>19</v>
      </c>
      <c r="T35" s="59" t="s">
        <v>1147</v>
      </c>
      <c r="U35" s="60"/>
      <c r="V35" s="73"/>
      <c r="W35" s="70"/>
    </row>
    <row r="36" spans="1:23" s="65" customFormat="1" ht="12.75" customHeight="1">
      <c r="A36" s="74" t="s">
        <v>21</v>
      </c>
      <c r="B36" s="59" t="s">
        <v>783</v>
      </c>
      <c r="C36" s="75"/>
      <c r="D36" s="57"/>
      <c r="E36" s="72"/>
      <c r="F36" s="69"/>
      <c r="G36" s="67" t="s">
        <v>21</v>
      </c>
      <c r="H36" s="59" t="s">
        <v>58</v>
      </c>
      <c r="I36" s="60"/>
      <c r="J36" s="73"/>
      <c r="K36" s="70"/>
      <c r="L36" s="62"/>
      <c r="M36" s="74" t="s">
        <v>21</v>
      </c>
      <c r="N36" s="64" t="s">
        <v>927</v>
      </c>
      <c r="O36" s="75"/>
      <c r="P36" s="57"/>
      <c r="Q36" s="72"/>
      <c r="R36" s="107"/>
      <c r="S36" s="67" t="s">
        <v>21</v>
      </c>
      <c r="T36" s="59" t="s">
        <v>95</v>
      </c>
      <c r="U36" s="60"/>
      <c r="V36" s="73"/>
      <c r="W36" s="70"/>
    </row>
    <row r="37" spans="1:23" s="65" customFormat="1" ht="12.75" customHeight="1">
      <c r="A37" s="74" t="s">
        <v>23</v>
      </c>
      <c r="B37" s="59" t="s">
        <v>112</v>
      </c>
      <c r="C37" s="56"/>
      <c r="D37" s="57"/>
      <c r="E37" s="72"/>
      <c r="F37" s="69"/>
      <c r="G37" s="67" t="s">
        <v>23</v>
      </c>
      <c r="H37" s="59" t="s">
        <v>1148</v>
      </c>
      <c r="I37" s="60"/>
      <c r="J37" s="60"/>
      <c r="K37" s="70"/>
      <c r="L37" s="62"/>
      <c r="M37" s="74" t="s">
        <v>23</v>
      </c>
      <c r="N37" s="64" t="s">
        <v>1149</v>
      </c>
      <c r="O37" s="56"/>
      <c r="P37" s="57"/>
      <c r="Q37" s="72"/>
      <c r="R37" s="107"/>
      <c r="S37" s="67" t="s">
        <v>23</v>
      </c>
      <c r="T37" s="59" t="s">
        <v>1150</v>
      </c>
      <c r="U37" s="60"/>
      <c r="V37" s="60"/>
      <c r="W37" s="70"/>
    </row>
    <row r="38" spans="1:23" s="65" customFormat="1" ht="12.75" customHeight="1">
      <c r="A38" s="71" t="s">
        <v>24</v>
      </c>
      <c r="B38" s="59" t="s">
        <v>1151</v>
      </c>
      <c r="C38" s="75"/>
      <c r="D38" s="57"/>
      <c r="E38" s="72"/>
      <c r="F38" s="60"/>
      <c r="G38" s="58" t="s">
        <v>24</v>
      </c>
      <c r="H38" s="59" t="s">
        <v>75</v>
      </c>
      <c r="I38" s="59" t="s">
        <v>27</v>
      </c>
      <c r="J38" s="73"/>
      <c r="K38" s="70"/>
      <c r="L38" s="62"/>
      <c r="M38" s="71" t="s">
        <v>24</v>
      </c>
      <c r="N38" s="64" t="s">
        <v>209</v>
      </c>
      <c r="O38" s="75"/>
      <c r="P38" s="57"/>
      <c r="Q38" s="72"/>
      <c r="R38" s="106"/>
      <c r="S38" s="58" t="s">
        <v>24</v>
      </c>
      <c r="T38" s="59" t="s">
        <v>1152</v>
      </c>
      <c r="U38" s="59" t="s">
        <v>27</v>
      </c>
      <c r="V38" s="73"/>
      <c r="W38" s="70"/>
    </row>
    <row r="39" spans="1:23" s="65" customFormat="1" ht="12.75" customHeight="1">
      <c r="A39" s="76"/>
      <c r="B39" s="75"/>
      <c r="C39" s="75"/>
      <c r="D39" s="57"/>
      <c r="E39" s="58" t="s">
        <v>19</v>
      </c>
      <c r="F39" s="59" t="s">
        <v>1153</v>
      </c>
      <c r="G39" s="60"/>
      <c r="H39" s="77" t="s">
        <v>30</v>
      </c>
      <c r="I39" s="59" t="s">
        <v>1154</v>
      </c>
      <c r="J39" s="73"/>
      <c r="K39" s="70"/>
      <c r="L39" s="62"/>
      <c r="M39" s="76"/>
      <c r="N39" s="75"/>
      <c r="O39" s="75"/>
      <c r="P39" s="57"/>
      <c r="Q39" s="58" t="s">
        <v>19</v>
      </c>
      <c r="R39" s="64" t="s">
        <v>137</v>
      </c>
      <c r="S39" s="60"/>
      <c r="T39" s="77" t="s">
        <v>30</v>
      </c>
      <c r="U39" s="59" t="s">
        <v>1155</v>
      </c>
      <c r="V39" s="73"/>
      <c r="W39" s="70"/>
    </row>
    <row r="40" spans="1:23" s="65" customFormat="1" ht="12.75" customHeight="1">
      <c r="A40" s="66"/>
      <c r="B40" s="59" t="s">
        <v>32</v>
      </c>
      <c r="C40" s="56"/>
      <c r="D40" s="57"/>
      <c r="E40" s="67" t="s">
        <v>21</v>
      </c>
      <c r="F40" s="59" t="s">
        <v>436</v>
      </c>
      <c r="G40" s="60"/>
      <c r="H40" s="77" t="s">
        <v>33</v>
      </c>
      <c r="I40" s="59" t="s">
        <v>1156</v>
      </c>
      <c r="J40" s="55"/>
      <c r="K40" s="70"/>
      <c r="L40" s="62"/>
      <c r="M40" s="66"/>
      <c r="N40" s="64" t="s">
        <v>32</v>
      </c>
      <c r="O40" s="56"/>
      <c r="P40" s="57"/>
      <c r="Q40" s="67" t="s">
        <v>21</v>
      </c>
      <c r="R40" s="64" t="s">
        <v>325</v>
      </c>
      <c r="S40" s="60"/>
      <c r="T40" s="77" t="s">
        <v>33</v>
      </c>
      <c r="U40" s="59" t="s">
        <v>1155</v>
      </c>
      <c r="V40" s="55"/>
      <c r="W40" s="70"/>
    </row>
    <row r="41" spans="1:23" s="65" customFormat="1" ht="12.75" customHeight="1">
      <c r="A41" s="66"/>
      <c r="B41" s="59" t="s">
        <v>1157</v>
      </c>
      <c r="C41" s="56"/>
      <c r="D41" s="57"/>
      <c r="E41" s="67" t="s">
        <v>23</v>
      </c>
      <c r="F41" s="59" t="s">
        <v>1158</v>
      </c>
      <c r="G41" s="73"/>
      <c r="H41" s="77" t="s">
        <v>35</v>
      </c>
      <c r="I41" s="59" t="s">
        <v>1159</v>
      </c>
      <c r="J41" s="55"/>
      <c r="K41" s="70"/>
      <c r="L41" s="62"/>
      <c r="M41" s="66"/>
      <c r="N41" s="64" t="s">
        <v>858</v>
      </c>
      <c r="O41" s="56"/>
      <c r="P41" s="57"/>
      <c r="Q41" s="67" t="s">
        <v>23</v>
      </c>
      <c r="R41" s="64" t="s">
        <v>59</v>
      </c>
      <c r="S41" s="73"/>
      <c r="T41" s="77" t="s">
        <v>35</v>
      </c>
      <c r="U41" s="59" t="s">
        <v>1160</v>
      </c>
      <c r="V41" s="55"/>
      <c r="W41" s="70"/>
    </row>
    <row r="42" spans="1:23" s="65" customFormat="1" ht="12.75" customHeight="1">
      <c r="A42" s="78"/>
      <c r="B42" s="72"/>
      <c r="C42" s="72"/>
      <c r="D42" s="57"/>
      <c r="E42" s="58" t="s">
        <v>24</v>
      </c>
      <c r="F42" s="59" t="s">
        <v>869</v>
      </c>
      <c r="G42" s="72"/>
      <c r="H42" s="77" t="s">
        <v>36</v>
      </c>
      <c r="I42" s="59" t="s">
        <v>1159</v>
      </c>
      <c r="J42" s="72"/>
      <c r="K42" s="79"/>
      <c r="L42" s="80"/>
      <c r="M42" s="78"/>
      <c r="N42" s="72"/>
      <c r="O42" s="72"/>
      <c r="P42" s="57"/>
      <c r="Q42" s="58" t="s">
        <v>24</v>
      </c>
      <c r="R42" s="64" t="s">
        <v>1161</v>
      </c>
      <c r="S42" s="72"/>
      <c r="T42" s="77" t="s">
        <v>36</v>
      </c>
      <c r="U42" s="59" t="s">
        <v>1160</v>
      </c>
      <c r="V42" s="72"/>
      <c r="W42" s="79"/>
    </row>
    <row r="43" spans="1:23" ht="4.5" customHeight="1">
      <c r="A43" s="81"/>
      <c r="B43" s="82"/>
      <c r="C43" s="83"/>
      <c r="D43" s="84"/>
      <c r="E43" s="85"/>
      <c r="F43" s="86"/>
      <c r="G43" s="87"/>
      <c r="H43" s="87"/>
      <c r="I43" s="83"/>
      <c r="J43" s="82"/>
      <c r="K43" s="88"/>
      <c r="M43" s="81"/>
      <c r="N43" s="82"/>
      <c r="O43" s="83"/>
      <c r="P43" s="84"/>
      <c r="Q43" s="85"/>
      <c r="R43" s="86"/>
      <c r="S43" s="87"/>
      <c r="T43" s="87"/>
      <c r="U43" s="83"/>
      <c r="V43" s="82"/>
      <c r="W43" s="88"/>
    </row>
    <row r="44" spans="1:23" ht="12.75" customHeight="1">
      <c r="A44" s="90"/>
      <c r="B44" s="90" t="s">
        <v>37</v>
      </c>
      <c r="C44" s="91"/>
      <c r="D44" s="92" t="s">
        <v>38</v>
      </c>
      <c r="E44" s="92" t="s">
        <v>39</v>
      </c>
      <c r="F44" s="92" t="s">
        <v>40</v>
      </c>
      <c r="G44" s="93" t="s">
        <v>41</v>
      </c>
      <c r="H44" s="93"/>
      <c r="I44" s="91" t="s">
        <v>42</v>
      </c>
      <c r="J44" s="92" t="s">
        <v>37</v>
      </c>
      <c r="K44" s="90" t="s">
        <v>43</v>
      </c>
      <c r="L44" s="40">
        <v>150</v>
      </c>
      <c r="M44" s="90"/>
      <c r="N44" s="90" t="s">
        <v>37</v>
      </c>
      <c r="O44" s="91"/>
      <c r="P44" s="92" t="s">
        <v>38</v>
      </c>
      <c r="Q44" s="92" t="s">
        <v>39</v>
      </c>
      <c r="R44" s="92" t="s">
        <v>40</v>
      </c>
      <c r="S44" s="93" t="s">
        <v>41</v>
      </c>
      <c r="T44" s="93"/>
      <c r="U44" s="91" t="s">
        <v>42</v>
      </c>
      <c r="V44" s="92" t="s">
        <v>37</v>
      </c>
      <c r="W44" s="90" t="s">
        <v>43</v>
      </c>
    </row>
    <row r="45" spans="1:23" ht="12.75">
      <c r="A45" s="94" t="s">
        <v>43</v>
      </c>
      <c r="B45" s="94" t="s">
        <v>44</v>
      </c>
      <c r="C45" s="95" t="s">
        <v>45</v>
      </c>
      <c r="D45" s="96" t="s">
        <v>46</v>
      </c>
      <c r="E45" s="96" t="s">
        <v>47</v>
      </c>
      <c r="F45" s="96"/>
      <c r="G45" s="97" t="s">
        <v>45</v>
      </c>
      <c r="H45" s="97" t="s">
        <v>42</v>
      </c>
      <c r="I45" s="95"/>
      <c r="J45" s="94" t="s">
        <v>44</v>
      </c>
      <c r="K45" s="94"/>
      <c r="L45" s="40">
        <v>150</v>
      </c>
      <c r="M45" s="94" t="s">
        <v>43</v>
      </c>
      <c r="N45" s="94" t="s">
        <v>44</v>
      </c>
      <c r="O45" s="95" t="s">
        <v>45</v>
      </c>
      <c r="P45" s="96" t="s">
        <v>46</v>
      </c>
      <c r="Q45" s="96" t="s">
        <v>47</v>
      </c>
      <c r="R45" s="96"/>
      <c r="S45" s="97" t="s">
        <v>45</v>
      </c>
      <c r="T45" s="97" t="s">
        <v>42</v>
      </c>
      <c r="U45" s="95"/>
      <c r="V45" s="94" t="s">
        <v>44</v>
      </c>
      <c r="W45" s="94"/>
    </row>
    <row r="46" spans="1:23" ht="16.5" customHeight="1">
      <c r="A46" s="98">
        <v>-11</v>
      </c>
      <c r="B46" s="99">
        <v>1</v>
      </c>
      <c r="C46" s="100">
        <v>31</v>
      </c>
      <c r="D46" s="101" t="s">
        <v>227</v>
      </c>
      <c r="E46" s="101" t="s">
        <v>30</v>
      </c>
      <c r="F46" s="101">
        <v>10</v>
      </c>
      <c r="G46" s="101"/>
      <c r="H46" s="101">
        <v>100</v>
      </c>
      <c r="I46" s="100">
        <v>11</v>
      </c>
      <c r="J46" s="99">
        <v>13</v>
      </c>
      <c r="K46" s="98">
        <v>11</v>
      </c>
      <c r="L46" s="40"/>
      <c r="M46" s="98">
        <v>3</v>
      </c>
      <c r="N46" s="99">
        <v>9</v>
      </c>
      <c r="O46" s="100">
        <v>31</v>
      </c>
      <c r="P46" s="101" t="s">
        <v>69</v>
      </c>
      <c r="Q46" s="101" t="s">
        <v>33</v>
      </c>
      <c r="R46" s="101">
        <v>8</v>
      </c>
      <c r="S46" s="101">
        <v>110</v>
      </c>
      <c r="T46" s="101"/>
      <c r="U46" s="100">
        <v>11</v>
      </c>
      <c r="V46" s="99">
        <v>5</v>
      </c>
      <c r="W46" s="98">
        <v>-3</v>
      </c>
    </row>
    <row r="47" spans="1:23" ht="16.5" customHeight="1">
      <c r="A47" s="98">
        <v>0</v>
      </c>
      <c r="B47" s="99">
        <v>6</v>
      </c>
      <c r="C47" s="100">
        <v>12</v>
      </c>
      <c r="D47" s="101" t="s">
        <v>48</v>
      </c>
      <c r="E47" s="101" t="s">
        <v>33</v>
      </c>
      <c r="F47" s="101">
        <v>9</v>
      </c>
      <c r="G47" s="101">
        <v>400</v>
      </c>
      <c r="H47" s="101"/>
      <c r="I47" s="100">
        <v>32</v>
      </c>
      <c r="J47" s="99">
        <v>8</v>
      </c>
      <c r="K47" s="98">
        <v>0</v>
      </c>
      <c r="L47" s="40"/>
      <c r="M47" s="98">
        <v>3</v>
      </c>
      <c r="N47" s="99">
        <v>9</v>
      </c>
      <c r="O47" s="100">
        <v>12</v>
      </c>
      <c r="P47" s="101" t="s">
        <v>69</v>
      </c>
      <c r="Q47" s="101" t="s">
        <v>33</v>
      </c>
      <c r="R47" s="101">
        <v>8</v>
      </c>
      <c r="S47" s="101">
        <v>110</v>
      </c>
      <c r="T47" s="101"/>
      <c r="U47" s="100">
        <v>32</v>
      </c>
      <c r="V47" s="99">
        <v>5</v>
      </c>
      <c r="W47" s="98">
        <v>-3</v>
      </c>
    </row>
    <row r="48" spans="1:23" ht="16.5" customHeight="1">
      <c r="A48" s="98">
        <v>2</v>
      </c>
      <c r="B48" s="99">
        <v>14</v>
      </c>
      <c r="C48" s="100">
        <v>82</v>
      </c>
      <c r="D48" s="101" t="s">
        <v>48</v>
      </c>
      <c r="E48" s="101" t="s">
        <v>30</v>
      </c>
      <c r="F48" s="101">
        <v>11</v>
      </c>
      <c r="G48" s="101">
        <v>460</v>
      </c>
      <c r="H48" s="101"/>
      <c r="I48" s="100">
        <v>21</v>
      </c>
      <c r="J48" s="102">
        <v>0</v>
      </c>
      <c r="K48" s="103">
        <v>-2</v>
      </c>
      <c r="L48" s="104"/>
      <c r="M48" s="103">
        <v>5</v>
      </c>
      <c r="N48" s="102">
        <v>13</v>
      </c>
      <c r="O48" s="100">
        <v>82</v>
      </c>
      <c r="P48" s="101" t="s">
        <v>290</v>
      </c>
      <c r="Q48" s="101" t="s">
        <v>35</v>
      </c>
      <c r="R48" s="101">
        <v>7</v>
      </c>
      <c r="S48" s="101">
        <v>200</v>
      </c>
      <c r="T48" s="101"/>
      <c r="U48" s="100">
        <v>21</v>
      </c>
      <c r="V48" s="99">
        <v>1</v>
      </c>
      <c r="W48" s="98">
        <v>-5</v>
      </c>
    </row>
    <row r="49" spans="1:23" ht="16.5" customHeight="1">
      <c r="A49" s="98">
        <v>0</v>
      </c>
      <c r="B49" s="99">
        <v>6</v>
      </c>
      <c r="C49" s="100">
        <v>23</v>
      </c>
      <c r="D49" s="101" t="s">
        <v>48</v>
      </c>
      <c r="E49" s="101" t="s">
        <v>33</v>
      </c>
      <c r="F49" s="101">
        <v>9</v>
      </c>
      <c r="G49" s="101">
        <v>400</v>
      </c>
      <c r="H49" s="101"/>
      <c r="I49" s="100">
        <v>81</v>
      </c>
      <c r="J49" s="99">
        <v>8</v>
      </c>
      <c r="K49" s="98">
        <v>0</v>
      </c>
      <c r="L49" s="40"/>
      <c r="M49" s="98">
        <v>-3</v>
      </c>
      <c r="N49" s="99">
        <v>3</v>
      </c>
      <c r="O49" s="100">
        <v>23</v>
      </c>
      <c r="P49" s="101" t="s">
        <v>79</v>
      </c>
      <c r="Q49" s="101" t="s">
        <v>33</v>
      </c>
      <c r="R49" s="101">
        <v>8</v>
      </c>
      <c r="S49" s="101"/>
      <c r="T49" s="101">
        <v>100</v>
      </c>
      <c r="U49" s="100">
        <v>81</v>
      </c>
      <c r="V49" s="99">
        <v>11</v>
      </c>
      <c r="W49" s="98">
        <v>3</v>
      </c>
    </row>
    <row r="50" spans="1:23" ht="16.5" customHeight="1">
      <c r="A50" s="98">
        <v>0</v>
      </c>
      <c r="B50" s="99">
        <v>11</v>
      </c>
      <c r="C50" s="100">
        <v>41</v>
      </c>
      <c r="D50" s="101" t="s">
        <v>89</v>
      </c>
      <c r="E50" s="101" t="s">
        <v>30</v>
      </c>
      <c r="F50" s="101">
        <v>10</v>
      </c>
      <c r="G50" s="101">
        <v>420</v>
      </c>
      <c r="H50" s="101"/>
      <c r="I50" s="100">
        <v>71</v>
      </c>
      <c r="J50" s="99">
        <v>3</v>
      </c>
      <c r="K50" s="98">
        <v>0</v>
      </c>
      <c r="L50" s="40"/>
      <c r="M50" s="98">
        <v>-3</v>
      </c>
      <c r="N50" s="99">
        <v>3</v>
      </c>
      <c r="O50" s="100">
        <v>41</v>
      </c>
      <c r="P50" s="101" t="s">
        <v>79</v>
      </c>
      <c r="Q50" s="101" t="s">
        <v>33</v>
      </c>
      <c r="R50" s="101">
        <v>8</v>
      </c>
      <c r="S50" s="101"/>
      <c r="T50" s="101">
        <v>100</v>
      </c>
      <c r="U50" s="100">
        <v>71</v>
      </c>
      <c r="V50" s="99">
        <v>11</v>
      </c>
      <c r="W50" s="98">
        <v>3</v>
      </c>
    </row>
    <row r="51" spans="1:23" ht="16.5" customHeight="1">
      <c r="A51" s="98">
        <v>0</v>
      </c>
      <c r="B51" s="99">
        <v>11</v>
      </c>
      <c r="C51" s="100">
        <v>72</v>
      </c>
      <c r="D51" s="101" t="s">
        <v>89</v>
      </c>
      <c r="E51" s="101" t="s">
        <v>30</v>
      </c>
      <c r="F51" s="101">
        <v>10</v>
      </c>
      <c r="G51" s="101">
        <v>420</v>
      </c>
      <c r="H51" s="101"/>
      <c r="I51" s="100">
        <v>42</v>
      </c>
      <c r="J51" s="99">
        <v>3</v>
      </c>
      <c r="K51" s="98">
        <v>0</v>
      </c>
      <c r="L51" s="40"/>
      <c r="M51" s="98">
        <v>5</v>
      </c>
      <c r="N51" s="99">
        <v>13</v>
      </c>
      <c r="O51" s="100">
        <v>72</v>
      </c>
      <c r="P51" s="101" t="s">
        <v>1162</v>
      </c>
      <c r="Q51" s="101" t="s">
        <v>36</v>
      </c>
      <c r="R51" s="101">
        <v>8</v>
      </c>
      <c r="S51" s="101">
        <v>200</v>
      </c>
      <c r="T51" s="101"/>
      <c r="U51" s="100">
        <v>42</v>
      </c>
      <c r="V51" s="99">
        <v>1</v>
      </c>
      <c r="W51" s="98">
        <v>-5</v>
      </c>
    </row>
    <row r="52" spans="1:23" ht="16.5" customHeight="1">
      <c r="A52" s="98">
        <v>0</v>
      </c>
      <c r="B52" s="99">
        <v>6</v>
      </c>
      <c r="C52" s="100">
        <v>51</v>
      </c>
      <c r="D52" s="101" t="s">
        <v>48</v>
      </c>
      <c r="E52" s="101" t="s">
        <v>33</v>
      </c>
      <c r="F52" s="101">
        <v>9</v>
      </c>
      <c r="G52" s="101">
        <v>400</v>
      </c>
      <c r="H52" s="101"/>
      <c r="I52" s="100">
        <v>61</v>
      </c>
      <c r="J52" s="102">
        <v>8</v>
      </c>
      <c r="K52" s="103">
        <v>0</v>
      </c>
      <c r="L52" s="104"/>
      <c r="M52" s="103">
        <v>-3</v>
      </c>
      <c r="N52" s="102">
        <v>3</v>
      </c>
      <c r="O52" s="100">
        <v>51</v>
      </c>
      <c r="P52" s="101" t="s">
        <v>79</v>
      </c>
      <c r="Q52" s="101" t="s">
        <v>33</v>
      </c>
      <c r="R52" s="101">
        <v>8</v>
      </c>
      <c r="S52" s="101"/>
      <c r="T52" s="101">
        <v>100</v>
      </c>
      <c r="U52" s="100">
        <v>61</v>
      </c>
      <c r="V52" s="99">
        <v>11</v>
      </c>
      <c r="W52" s="98">
        <v>3</v>
      </c>
    </row>
    <row r="53" spans="1:23" ht="16.5" customHeight="1">
      <c r="A53" s="98">
        <v>-11</v>
      </c>
      <c r="B53" s="99">
        <v>1</v>
      </c>
      <c r="C53" s="100">
        <v>62</v>
      </c>
      <c r="D53" s="101" t="s">
        <v>227</v>
      </c>
      <c r="E53" s="101" t="s">
        <v>30</v>
      </c>
      <c r="F53" s="101">
        <v>10</v>
      </c>
      <c r="G53" s="101"/>
      <c r="H53" s="101">
        <v>100</v>
      </c>
      <c r="I53" s="100">
        <v>53</v>
      </c>
      <c r="J53" s="99">
        <v>13</v>
      </c>
      <c r="K53" s="98">
        <v>11</v>
      </c>
      <c r="L53" s="40"/>
      <c r="M53" s="98">
        <v>-3</v>
      </c>
      <c r="N53" s="99">
        <v>3</v>
      </c>
      <c r="O53" s="100">
        <v>62</v>
      </c>
      <c r="P53" s="101" t="s">
        <v>79</v>
      </c>
      <c r="Q53" s="101" t="s">
        <v>33</v>
      </c>
      <c r="R53" s="101">
        <v>8</v>
      </c>
      <c r="S53" s="101"/>
      <c r="T53" s="101">
        <v>100</v>
      </c>
      <c r="U53" s="100">
        <v>53</v>
      </c>
      <c r="V53" s="99">
        <v>11</v>
      </c>
      <c r="W53" s="98">
        <v>3</v>
      </c>
    </row>
    <row r="54" spans="1:23" s="65" customFormat="1" ht="9.75" customHeight="1">
      <c r="A54" s="41"/>
      <c r="B54" s="41"/>
      <c r="C54" s="105"/>
      <c r="D54" s="41"/>
      <c r="E54" s="41"/>
      <c r="F54" s="41"/>
      <c r="G54" s="41"/>
      <c r="H54" s="41"/>
      <c r="I54" s="105"/>
      <c r="J54" s="41"/>
      <c r="K54" s="41"/>
      <c r="L54" s="89"/>
      <c r="M54" s="41"/>
      <c r="N54" s="41"/>
      <c r="O54" s="105"/>
      <c r="P54" s="41"/>
      <c r="Q54" s="41"/>
      <c r="R54" s="41"/>
      <c r="S54" s="41"/>
      <c r="T54" s="41"/>
      <c r="U54" s="105"/>
      <c r="V54" s="41"/>
      <c r="W54" s="41"/>
    </row>
    <row r="55" spans="1:23" s="65" customFormat="1" ht="15">
      <c r="A55" s="32"/>
      <c r="B55" s="33" t="s">
        <v>10</v>
      </c>
      <c r="C55" s="34"/>
      <c r="D55" s="33"/>
      <c r="E55" s="35" t="s">
        <v>90</v>
      </c>
      <c r="F55" s="36"/>
      <c r="G55" s="37" t="s">
        <v>12</v>
      </c>
      <c r="H55" s="37"/>
      <c r="I55" s="38" t="s">
        <v>51</v>
      </c>
      <c r="J55" s="38"/>
      <c r="K55" s="39"/>
      <c r="L55" s="40">
        <v>150</v>
      </c>
      <c r="M55" s="32"/>
      <c r="N55" s="33" t="s">
        <v>10</v>
      </c>
      <c r="O55" s="34"/>
      <c r="P55" s="33"/>
      <c r="Q55" s="35" t="s">
        <v>91</v>
      </c>
      <c r="R55" s="36"/>
      <c r="S55" s="37" t="s">
        <v>12</v>
      </c>
      <c r="T55" s="37"/>
      <c r="U55" s="38" t="s">
        <v>53</v>
      </c>
      <c r="V55" s="38"/>
      <c r="W55" s="39"/>
    </row>
    <row r="56" spans="1:23" s="65" customFormat="1" ht="12.75">
      <c r="A56" s="42"/>
      <c r="B56" s="42"/>
      <c r="C56" s="43"/>
      <c r="D56" s="44"/>
      <c r="E56" s="44"/>
      <c r="F56" s="44"/>
      <c r="G56" s="45" t="s">
        <v>16</v>
      </c>
      <c r="H56" s="45"/>
      <c r="I56" s="38" t="s">
        <v>17</v>
      </c>
      <c r="J56" s="38"/>
      <c r="K56" s="39"/>
      <c r="L56" s="40">
        <v>150</v>
      </c>
      <c r="M56" s="42"/>
      <c r="N56" s="42"/>
      <c r="O56" s="43"/>
      <c r="P56" s="44"/>
      <c r="Q56" s="44"/>
      <c r="R56" s="44"/>
      <c r="S56" s="45" t="s">
        <v>16</v>
      </c>
      <c r="T56" s="45"/>
      <c r="U56" s="38" t="s">
        <v>18</v>
      </c>
      <c r="V56" s="38"/>
      <c r="W56" s="39"/>
    </row>
    <row r="57" spans="1:23" ht="4.5" customHeight="1">
      <c r="A57" s="46"/>
      <c r="B57" s="47"/>
      <c r="C57" s="48"/>
      <c r="D57" s="49"/>
      <c r="E57" s="50"/>
      <c r="F57" s="51"/>
      <c r="G57" s="52"/>
      <c r="H57" s="52"/>
      <c r="I57" s="48"/>
      <c r="J57" s="47"/>
      <c r="K57" s="53"/>
      <c r="L57" s="40"/>
      <c r="M57" s="46"/>
      <c r="N57" s="47"/>
      <c r="O57" s="48"/>
      <c r="P57" s="49"/>
      <c r="Q57" s="50"/>
      <c r="R57" s="51"/>
      <c r="S57" s="52"/>
      <c r="T57" s="52"/>
      <c r="U57" s="48"/>
      <c r="V57" s="47"/>
      <c r="W57" s="53"/>
    </row>
    <row r="58" spans="1:23" s="65" customFormat="1" ht="12.75" customHeight="1">
      <c r="A58" s="54" t="s">
        <v>1114</v>
      </c>
      <c r="B58" s="55"/>
      <c r="C58" s="56"/>
      <c r="D58" s="57"/>
      <c r="E58" s="58" t="s">
        <v>19</v>
      </c>
      <c r="F58" s="59" t="s">
        <v>99</v>
      </c>
      <c r="G58" s="60"/>
      <c r="H58" s="61"/>
      <c r="I58" s="135">
        <v>0</v>
      </c>
      <c r="J58" s="135"/>
      <c r="K58" s="136"/>
      <c r="L58" s="62"/>
      <c r="M58" s="63" t="s">
        <v>1114</v>
      </c>
      <c r="N58" s="55"/>
      <c r="O58" s="56"/>
      <c r="P58" s="57"/>
      <c r="Q58" s="58" t="s">
        <v>19</v>
      </c>
      <c r="R58" s="64" t="s">
        <v>276</v>
      </c>
      <c r="S58" s="60"/>
      <c r="T58" s="61"/>
      <c r="U58" s="135">
        <v>0</v>
      </c>
      <c r="V58" s="135"/>
      <c r="W58" s="136"/>
    </row>
    <row r="59" spans="1:23" s="65" customFormat="1" ht="12.75" customHeight="1">
      <c r="A59" s="66"/>
      <c r="B59" s="55"/>
      <c r="C59" s="56"/>
      <c r="D59" s="57"/>
      <c r="E59" s="67" t="s">
        <v>21</v>
      </c>
      <c r="F59" s="59" t="s">
        <v>1163</v>
      </c>
      <c r="G59" s="68"/>
      <c r="H59" s="69"/>
      <c r="I59" s="73"/>
      <c r="J59" s="130">
        <v>16.1</v>
      </c>
      <c r="K59" s="131"/>
      <c r="L59" s="62"/>
      <c r="M59" s="66"/>
      <c r="N59" s="55"/>
      <c r="O59" s="56"/>
      <c r="P59" s="57"/>
      <c r="Q59" s="67" t="s">
        <v>21</v>
      </c>
      <c r="R59" s="64" t="s">
        <v>1164</v>
      </c>
      <c r="S59" s="68"/>
      <c r="T59" s="69"/>
      <c r="U59" s="73"/>
      <c r="V59" s="130">
        <v>3.1</v>
      </c>
      <c r="W59" s="131"/>
    </row>
    <row r="60" spans="1:23" s="65" customFormat="1" ht="12.75" customHeight="1">
      <c r="A60" s="66"/>
      <c r="B60" s="55"/>
      <c r="C60" s="56"/>
      <c r="D60" s="57"/>
      <c r="E60" s="67" t="s">
        <v>23</v>
      </c>
      <c r="F60" s="59" t="s">
        <v>985</v>
      </c>
      <c r="G60" s="60"/>
      <c r="H60" s="69"/>
      <c r="I60" s="132">
        <v>5.1</v>
      </c>
      <c r="J60" s="130" t="s">
        <v>140</v>
      </c>
      <c r="K60" s="133">
        <v>8.1</v>
      </c>
      <c r="L60" s="62"/>
      <c r="M60" s="66"/>
      <c r="N60" s="55"/>
      <c r="O60" s="56"/>
      <c r="P60" s="57"/>
      <c r="Q60" s="67" t="s">
        <v>23</v>
      </c>
      <c r="R60" s="64" t="s">
        <v>142</v>
      </c>
      <c r="S60" s="60"/>
      <c r="T60" s="69"/>
      <c r="U60" s="132">
        <v>21.1</v>
      </c>
      <c r="V60" s="130" t="s">
        <v>140</v>
      </c>
      <c r="W60" s="133">
        <v>6.1</v>
      </c>
    </row>
    <row r="61" spans="1:23" s="65" customFormat="1" ht="12.75" customHeight="1">
      <c r="A61" s="66"/>
      <c r="B61" s="55"/>
      <c r="C61" s="56"/>
      <c r="D61" s="57"/>
      <c r="E61" s="58" t="s">
        <v>24</v>
      </c>
      <c r="F61" s="59" t="s">
        <v>1165</v>
      </c>
      <c r="G61" s="60"/>
      <c r="H61" s="69"/>
      <c r="I61" s="73"/>
      <c r="J61" s="130">
        <v>11.1</v>
      </c>
      <c r="K61" s="131"/>
      <c r="L61" s="62"/>
      <c r="M61" s="66"/>
      <c r="N61" s="55"/>
      <c r="O61" s="56"/>
      <c r="P61" s="57"/>
      <c r="Q61" s="58" t="s">
        <v>24</v>
      </c>
      <c r="R61" s="64" t="s">
        <v>1166</v>
      </c>
      <c r="S61" s="60"/>
      <c r="T61" s="69"/>
      <c r="U61" s="73"/>
      <c r="V61" s="130">
        <v>10.1</v>
      </c>
      <c r="W61" s="131"/>
    </row>
    <row r="62" spans="1:23" s="65" customFormat="1" ht="12.75" customHeight="1">
      <c r="A62" s="71" t="s">
        <v>19</v>
      </c>
      <c r="B62" s="59" t="s">
        <v>1167</v>
      </c>
      <c r="C62" s="56"/>
      <c r="D62" s="57"/>
      <c r="E62" s="72"/>
      <c r="F62" s="60"/>
      <c r="G62" s="58" t="s">
        <v>19</v>
      </c>
      <c r="H62" s="59" t="s">
        <v>1168</v>
      </c>
      <c r="I62" s="60"/>
      <c r="J62" s="73"/>
      <c r="K62" s="70"/>
      <c r="L62" s="62"/>
      <c r="M62" s="71" t="s">
        <v>19</v>
      </c>
      <c r="N62" s="64" t="s">
        <v>1169</v>
      </c>
      <c r="O62" s="56"/>
      <c r="P62" s="57"/>
      <c r="Q62" s="72"/>
      <c r="R62" s="106"/>
      <c r="S62" s="58" t="s">
        <v>19</v>
      </c>
      <c r="T62" s="59" t="s">
        <v>944</v>
      </c>
      <c r="U62" s="60"/>
      <c r="V62" s="73"/>
      <c r="W62" s="70"/>
    </row>
    <row r="63" spans="1:23" s="65" customFormat="1" ht="12.75" customHeight="1">
      <c r="A63" s="74" t="s">
        <v>21</v>
      </c>
      <c r="B63" s="59" t="s">
        <v>641</v>
      </c>
      <c r="C63" s="75"/>
      <c r="D63" s="57"/>
      <c r="E63" s="72"/>
      <c r="F63" s="69"/>
      <c r="G63" s="67" t="s">
        <v>21</v>
      </c>
      <c r="H63" s="59" t="s">
        <v>1170</v>
      </c>
      <c r="I63" s="60"/>
      <c r="J63" s="73"/>
      <c r="K63" s="70"/>
      <c r="L63" s="62"/>
      <c r="M63" s="74" t="s">
        <v>21</v>
      </c>
      <c r="N63" s="64" t="s">
        <v>1109</v>
      </c>
      <c r="O63" s="75"/>
      <c r="P63" s="57"/>
      <c r="Q63" s="72"/>
      <c r="R63" s="107"/>
      <c r="S63" s="67" t="s">
        <v>21</v>
      </c>
      <c r="T63" s="59" t="s">
        <v>87</v>
      </c>
      <c r="U63" s="60"/>
      <c r="V63" s="73"/>
      <c r="W63" s="70"/>
    </row>
    <row r="64" spans="1:23" s="65" customFormat="1" ht="12.75" customHeight="1">
      <c r="A64" s="74" t="s">
        <v>23</v>
      </c>
      <c r="B64" s="59" t="s">
        <v>1171</v>
      </c>
      <c r="C64" s="56"/>
      <c r="D64" s="57"/>
      <c r="E64" s="72"/>
      <c r="F64" s="69"/>
      <c r="G64" s="67" t="s">
        <v>23</v>
      </c>
      <c r="H64" s="59" t="s">
        <v>842</v>
      </c>
      <c r="I64" s="60"/>
      <c r="J64" s="60"/>
      <c r="K64" s="70"/>
      <c r="L64" s="62"/>
      <c r="M64" s="74" t="s">
        <v>23</v>
      </c>
      <c r="N64" s="64" t="s">
        <v>1172</v>
      </c>
      <c r="O64" s="56"/>
      <c r="P64" s="57"/>
      <c r="Q64" s="72"/>
      <c r="R64" s="107"/>
      <c r="S64" s="67" t="s">
        <v>23</v>
      </c>
      <c r="T64" s="59" t="s">
        <v>1173</v>
      </c>
      <c r="U64" s="60"/>
      <c r="V64" s="60"/>
      <c r="W64" s="70"/>
    </row>
    <row r="65" spans="1:23" s="65" customFormat="1" ht="12.75" customHeight="1">
      <c r="A65" s="71" t="s">
        <v>24</v>
      </c>
      <c r="B65" s="59" t="s">
        <v>861</v>
      </c>
      <c r="C65" s="75"/>
      <c r="D65" s="57"/>
      <c r="E65" s="72"/>
      <c r="F65" s="60"/>
      <c r="G65" s="58" t="s">
        <v>24</v>
      </c>
      <c r="H65" s="59" t="s">
        <v>518</v>
      </c>
      <c r="I65" s="59" t="s">
        <v>27</v>
      </c>
      <c r="J65" s="73"/>
      <c r="K65" s="70"/>
      <c r="L65" s="62"/>
      <c r="M65" s="71" t="s">
        <v>24</v>
      </c>
      <c r="N65" s="64" t="s">
        <v>828</v>
      </c>
      <c r="O65" s="75"/>
      <c r="P65" s="57"/>
      <c r="Q65" s="72"/>
      <c r="R65" s="106"/>
      <c r="S65" s="58" t="s">
        <v>24</v>
      </c>
      <c r="T65" s="59" t="s">
        <v>1073</v>
      </c>
      <c r="U65" s="59" t="s">
        <v>27</v>
      </c>
      <c r="V65" s="73"/>
      <c r="W65" s="70"/>
    </row>
    <row r="66" spans="1:23" s="65" customFormat="1" ht="12.75" customHeight="1">
      <c r="A66" s="76"/>
      <c r="B66" s="75"/>
      <c r="C66" s="75"/>
      <c r="D66" s="57"/>
      <c r="E66" s="58" t="s">
        <v>19</v>
      </c>
      <c r="F66" s="59" t="s">
        <v>181</v>
      </c>
      <c r="G66" s="60"/>
      <c r="H66" s="77" t="s">
        <v>30</v>
      </c>
      <c r="I66" s="59" t="s">
        <v>1174</v>
      </c>
      <c r="J66" s="73"/>
      <c r="K66" s="70"/>
      <c r="L66" s="62"/>
      <c r="M66" s="76"/>
      <c r="N66" s="108"/>
      <c r="O66" s="75"/>
      <c r="P66" s="57"/>
      <c r="Q66" s="58" t="s">
        <v>19</v>
      </c>
      <c r="R66" s="64" t="s">
        <v>693</v>
      </c>
      <c r="S66" s="60"/>
      <c r="T66" s="77" t="s">
        <v>30</v>
      </c>
      <c r="U66" s="59" t="s">
        <v>1175</v>
      </c>
      <c r="V66" s="73"/>
      <c r="W66" s="70"/>
    </row>
    <row r="67" spans="1:23" s="65" customFormat="1" ht="12.75" customHeight="1">
      <c r="A67" s="66"/>
      <c r="B67" s="59" t="s">
        <v>32</v>
      </c>
      <c r="C67" s="56"/>
      <c r="D67" s="57"/>
      <c r="E67" s="67" t="s">
        <v>21</v>
      </c>
      <c r="F67" s="59" t="s">
        <v>1176</v>
      </c>
      <c r="G67" s="60"/>
      <c r="H67" s="77" t="s">
        <v>33</v>
      </c>
      <c r="I67" s="59" t="s">
        <v>1174</v>
      </c>
      <c r="J67" s="55"/>
      <c r="K67" s="70"/>
      <c r="L67" s="62"/>
      <c r="M67" s="66"/>
      <c r="N67" s="64" t="s">
        <v>32</v>
      </c>
      <c r="O67" s="56"/>
      <c r="P67" s="57"/>
      <c r="Q67" s="67" t="s">
        <v>21</v>
      </c>
      <c r="R67" s="64" t="s">
        <v>1177</v>
      </c>
      <c r="S67" s="60"/>
      <c r="T67" s="77" t="s">
        <v>33</v>
      </c>
      <c r="U67" s="59" t="s">
        <v>1175</v>
      </c>
      <c r="V67" s="55"/>
      <c r="W67" s="70"/>
    </row>
    <row r="68" spans="1:23" s="65" customFormat="1" ht="12.75" customHeight="1">
      <c r="A68" s="66"/>
      <c r="B68" s="59" t="s">
        <v>1178</v>
      </c>
      <c r="C68" s="56"/>
      <c r="D68" s="57"/>
      <c r="E68" s="67" t="s">
        <v>23</v>
      </c>
      <c r="F68" s="59" t="s">
        <v>1179</v>
      </c>
      <c r="G68" s="73"/>
      <c r="H68" s="77" t="s">
        <v>35</v>
      </c>
      <c r="I68" s="59" t="s">
        <v>1180</v>
      </c>
      <c r="J68" s="55"/>
      <c r="K68" s="70"/>
      <c r="L68" s="62"/>
      <c r="M68" s="66"/>
      <c r="N68" s="64" t="s">
        <v>163</v>
      </c>
      <c r="O68" s="56"/>
      <c r="P68" s="57"/>
      <c r="Q68" s="67" t="s">
        <v>23</v>
      </c>
      <c r="R68" s="64" t="s">
        <v>269</v>
      </c>
      <c r="S68" s="73"/>
      <c r="T68" s="77" t="s">
        <v>35</v>
      </c>
      <c r="U68" s="59" t="s">
        <v>1181</v>
      </c>
      <c r="V68" s="55"/>
      <c r="W68" s="70"/>
    </row>
    <row r="69" spans="1:23" s="65" customFormat="1" ht="12.75" customHeight="1">
      <c r="A69" s="78"/>
      <c r="B69" s="72"/>
      <c r="C69" s="72"/>
      <c r="D69" s="57"/>
      <c r="E69" s="58" t="s">
        <v>24</v>
      </c>
      <c r="F69" s="59" t="s">
        <v>271</v>
      </c>
      <c r="G69" s="72"/>
      <c r="H69" s="77" t="s">
        <v>36</v>
      </c>
      <c r="I69" s="59" t="s">
        <v>1180</v>
      </c>
      <c r="J69" s="72"/>
      <c r="K69" s="79"/>
      <c r="L69" s="80"/>
      <c r="M69" s="78"/>
      <c r="N69" s="72"/>
      <c r="O69" s="72"/>
      <c r="P69" s="57"/>
      <c r="Q69" s="58" t="s">
        <v>24</v>
      </c>
      <c r="R69" s="64" t="s">
        <v>1182</v>
      </c>
      <c r="S69" s="72"/>
      <c r="T69" s="77" t="s">
        <v>36</v>
      </c>
      <c r="U69" s="59" t="s">
        <v>1181</v>
      </c>
      <c r="V69" s="72"/>
      <c r="W69" s="79"/>
    </row>
    <row r="70" spans="1:23" ht="4.5" customHeight="1">
      <c r="A70" s="81"/>
      <c r="B70" s="82"/>
      <c r="C70" s="83"/>
      <c r="D70" s="84"/>
      <c r="E70" s="85"/>
      <c r="F70" s="86"/>
      <c r="G70" s="87"/>
      <c r="H70" s="87"/>
      <c r="I70" s="83"/>
      <c r="J70" s="82"/>
      <c r="K70" s="88"/>
      <c r="M70" s="81"/>
      <c r="N70" s="82"/>
      <c r="O70" s="83"/>
      <c r="P70" s="84"/>
      <c r="Q70" s="85"/>
      <c r="R70" s="86"/>
      <c r="S70" s="87"/>
      <c r="T70" s="87"/>
      <c r="U70" s="83"/>
      <c r="V70" s="82"/>
      <c r="W70" s="88"/>
    </row>
    <row r="71" spans="1:23" ht="12.75" customHeight="1">
      <c r="A71" s="90"/>
      <c r="B71" s="90" t="s">
        <v>37</v>
      </c>
      <c r="C71" s="91"/>
      <c r="D71" s="92" t="s">
        <v>38</v>
      </c>
      <c r="E71" s="92" t="s">
        <v>39</v>
      </c>
      <c r="F71" s="92" t="s">
        <v>40</v>
      </c>
      <c r="G71" s="93" t="s">
        <v>41</v>
      </c>
      <c r="H71" s="93"/>
      <c r="I71" s="91" t="s">
        <v>42</v>
      </c>
      <c r="J71" s="92" t="s">
        <v>37</v>
      </c>
      <c r="K71" s="90" t="s">
        <v>43</v>
      </c>
      <c r="L71" s="40">
        <v>150</v>
      </c>
      <c r="M71" s="90"/>
      <c r="N71" s="90" t="s">
        <v>37</v>
      </c>
      <c r="O71" s="91"/>
      <c r="P71" s="92" t="s">
        <v>38</v>
      </c>
      <c r="Q71" s="92" t="s">
        <v>39</v>
      </c>
      <c r="R71" s="92" t="s">
        <v>40</v>
      </c>
      <c r="S71" s="93" t="s">
        <v>41</v>
      </c>
      <c r="T71" s="93"/>
      <c r="U71" s="91" t="s">
        <v>42</v>
      </c>
      <c r="V71" s="92" t="s">
        <v>37</v>
      </c>
      <c r="W71" s="90" t="s">
        <v>43</v>
      </c>
    </row>
    <row r="72" spans="1:23" ht="12.75">
      <c r="A72" s="94" t="s">
        <v>43</v>
      </c>
      <c r="B72" s="94" t="s">
        <v>44</v>
      </c>
      <c r="C72" s="95" t="s">
        <v>45</v>
      </c>
      <c r="D72" s="96" t="s">
        <v>46</v>
      </c>
      <c r="E72" s="96" t="s">
        <v>47</v>
      </c>
      <c r="F72" s="96"/>
      <c r="G72" s="97" t="s">
        <v>45</v>
      </c>
      <c r="H72" s="97" t="s">
        <v>42</v>
      </c>
      <c r="I72" s="95"/>
      <c r="J72" s="94" t="s">
        <v>44</v>
      </c>
      <c r="K72" s="94"/>
      <c r="L72" s="40">
        <v>150</v>
      </c>
      <c r="M72" s="94" t="s">
        <v>43</v>
      </c>
      <c r="N72" s="94" t="s">
        <v>44</v>
      </c>
      <c r="O72" s="95" t="s">
        <v>45</v>
      </c>
      <c r="P72" s="96" t="s">
        <v>46</v>
      </c>
      <c r="Q72" s="96" t="s">
        <v>47</v>
      </c>
      <c r="R72" s="96"/>
      <c r="S72" s="97" t="s">
        <v>45</v>
      </c>
      <c r="T72" s="97" t="s">
        <v>42</v>
      </c>
      <c r="U72" s="95"/>
      <c r="V72" s="94" t="s">
        <v>44</v>
      </c>
      <c r="W72" s="94"/>
    </row>
    <row r="73" spans="1:23" ht="16.5" customHeight="1">
      <c r="A73" s="98">
        <v>0</v>
      </c>
      <c r="B73" s="99">
        <v>8</v>
      </c>
      <c r="C73" s="100">
        <v>31</v>
      </c>
      <c r="D73" s="101" t="s">
        <v>89</v>
      </c>
      <c r="E73" s="101" t="s">
        <v>33</v>
      </c>
      <c r="F73" s="101">
        <v>12</v>
      </c>
      <c r="G73" s="101">
        <v>480</v>
      </c>
      <c r="H73" s="101"/>
      <c r="I73" s="100">
        <v>11</v>
      </c>
      <c r="J73" s="99">
        <v>6</v>
      </c>
      <c r="K73" s="98">
        <v>0</v>
      </c>
      <c r="L73" s="40"/>
      <c r="M73" s="98">
        <v>0</v>
      </c>
      <c r="N73" s="99">
        <v>9</v>
      </c>
      <c r="O73" s="100">
        <v>31</v>
      </c>
      <c r="P73" s="101" t="s">
        <v>61</v>
      </c>
      <c r="Q73" s="101" t="s">
        <v>36</v>
      </c>
      <c r="R73" s="101">
        <v>12</v>
      </c>
      <c r="S73" s="101"/>
      <c r="T73" s="101">
        <v>480</v>
      </c>
      <c r="U73" s="100">
        <v>11</v>
      </c>
      <c r="V73" s="99">
        <v>5</v>
      </c>
      <c r="W73" s="98">
        <v>0</v>
      </c>
    </row>
    <row r="74" spans="1:23" ht="16.5" customHeight="1">
      <c r="A74" s="98">
        <v>0</v>
      </c>
      <c r="B74" s="99">
        <v>8</v>
      </c>
      <c r="C74" s="100">
        <v>12</v>
      </c>
      <c r="D74" s="101" t="s">
        <v>81</v>
      </c>
      <c r="E74" s="101" t="s">
        <v>33</v>
      </c>
      <c r="F74" s="101">
        <v>12</v>
      </c>
      <c r="G74" s="101">
        <v>480</v>
      </c>
      <c r="H74" s="101"/>
      <c r="I74" s="100">
        <v>32</v>
      </c>
      <c r="J74" s="99">
        <v>6</v>
      </c>
      <c r="K74" s="98">
        <v>0</v>
      </c>
      <c r="L74" s="40"/>
      <c r="M74" s="98">
        <v>0</v>
      </c>
      <c r="N74" s="99">
        <v>9</v>
      </c>
      <c r="O74" s="100">
        <v>12</v>
      </c>
      <c r="P74" s="101" t="s">
        <v>61</v>
      </c>
      <c r="Q74" s="101" t="s">
        <v>36</v>
      </c>
      <c r="R74" s="101">
        <v>12</v>
      </c>
      <c r="S74" s="101"/>
      <c r="T74" s="101">
        <v>480</v>
      </c>
      <c r="U74" s="100">
        <v>32</v>
      </c>
      <c r="V74" s="99">
        <v>5</v>
      </c>
      <c r="W74" s="98">
        <v>0</v>
      </c>
    </row>
    <row r="75" spans="1:23" ht="16.5" customHeight="1">
      <c r="A75" s="98">
        <v>0</v>
      </c>
      <c r="B75" s="99">
        <v>8</v>
      </c>
      <c r="C75" s="100">
        <v>82</v>
      </c>
      <c r="D75" s="101" t="s">
        <v>89</v>
      </c>
      <c r="E75" s="101" t="s">
        <v>33</v>
      </c>
      <c r="F75" s="101">
        <v>12</v>
      </c>
      <c r="G75" s="101">
        <v>480</v>
      </c>
      <c r="H75" s="101"/>
      <c r="I75" s="100">
        <v>21</v>
      </c>
      <c r="J75" s="102">
        <v>6</v>
      </c>
      <c r="K75" s="103">
        <v>0</v>
      </c>
      <c r="L75" s="104"/>
      <c r="M75" s="103">
        <v>-11</v>
      </c>
      <c r="N75" s="102">
        <v>1</v>
      </c>
      <c r="O75" s="100">
        <v>82</v>
      </c>
      <c r="P75" s="101" t="s">
        <v>169</v>
      </c>
      <c r="Q75" s="101" t="s">
        <v>36</v>
      </c>
      <c r="R75" s="101">
        <v>12</v>
      </c>
      <c r="S75" s="101"/>
      <c r="T75" s="101">
        <v>980</v>
      </c>
      <c r="U75" s="100">
        <v>21</v>
      </c>
      <c r="V75" s="99">
        <v>13</v>
      </c>
      <c r="W75" s="98">
        <v>11</v>
      </c>
    </row>
    <row r="76" spans="1:23" ht="16.5" customHeight="1">
      <c r="A76" s="98">
        <v>0</v>
      </c>
      <c r="B76" s="99">
        <v>8</v>
      </c>
      <c r="C76" s="100">
        <v>23</v>
      </c>
      <c r="D76" s="101" t="s">
        <v>89</v>
      </c>
      <c r="E76" s="101" t="s">
        <v>33</v>
      </c>
      <c r="F76" s="101">
        <v>12</v>
      </c>
      <c r="G76" s="101">
        <v>480</v>
      </c>
      <c r="H76" s="101"/>
      <c r="I76" s="100">
        <v>81</v>
      </c>
      <c r="J76" s="99">
        <v>6</v>
      </c>
      <c r="K76" s="98">
        <v>0</v>
      </c>
      <c r="L76" s="40"/>
      <c r="M76" s="98">
        <v>0</v>
      </c>
      <c r="N76" s="99">
        <v>9</v>
      </c>
      <c r="O76" s="100">
        <v>23</v>
      </c>
      <c r="P76" s="101" t="s">
        <v>61</v>
      </c>
      <c r="Q76" s="101" t="s">
        <v>36</v>
      </c>
      <c r="R76" s="101">
        <v>12</v>
      </c>
      <c r="S76" s="101"/>
      <c r="T76" s="101">
        <v>480</v>
      </c>
      <c r="U76" s="100">
        <v>81</v>
      </c>
      <c r="V76" s="99">
        <v>5</v>
      </c>
      <c r="W76" s="98">
        <v>0</v>
      </c>
    </row>
    <row r="77" spans="1:23" ht="16.5" customHeight="1">
      <c r="A77" s="98">
        <v>0</v>
      </c>
      <c r="B77" s="99">
        <v>8</v>
      </c>
      <c r="C77" s="100">
        <v>41</v>
      </c>
      <c r="D77" s="101" t="s">
        <v>89</v>
      </c>
      <c r="E77" s="101" t="s">
        <v>33</v>
      </c>
      <c r="F77" s="101">
        <v>12</v>
      </c>
      <c r="G77" s="101">
        <v>480</v>
      </c>
      <c r="H77" s="101"/>
      <c r="I77" s="100">
        <v>71</v>
      </c>
      <c r="J77" s="99">
        <v>6</v>
      </c>
      <c r="K77" s="98">
        <v>0</v>
      </c>
      <c r="L77" s="40"/>
      <c r="M77" s="98">
        <v>0</v>
      </c>
      <c r="N77" s="99">
        <v>9</v>
      </c>
      <c r="O77" s="100">
        <v>41</v>
      </c>
      <c r="P77" s="101" t="s">
        <v>61</v>
      </c>
      <c r="Q77" s="101" t="s">
        <v>36</v>
      </c>
      <c r="R77" s="101">
        <v>12</v>
      </c>
      <c r="S77" s="101"/>
      <c r="T77" s="101">
        <v>480</v>
      </c>
      <c r="U77" s="100">
        <v>71</v>
      </c>
      <c r="V77" s="99">
        <v>5</v>
      </c>
      <c r="W77" s="98">
        <v>0</v>
      </c>
    </row>
    <row r="78" spans="1:23" ht="16.5" customHeight="1">
      <c r="A78" s="98">
        <v>-2</v>
      </c>
      <c r="B78" s="99">
        <v>0</v>
      </c>
      <c r="C78" s="100">
        <v>72</v>
      </c>
      <c r="D78" s="101" t="s">
        <v>48</v>
      </c>
      <c r="E78" s="101" t="s">
        <v>30</v>
      </c>
      <c r="F78" s="101">
        <v>9</v>
      </c>
      <c r="G78" s="101">
        <v>400</v>
      </c>
      <c r="H78" s="101"/>
      <c r="I78" s="100">
        <v>42</v>
      </c>
      <c r="J78" s="99">
        <v>14</v>
      </c>
      <c r="K78" s="98">
        <v>2</v>
      </c>
      <c r="L78" s="40"/>
      <c r="M78" s="98">
        <v>-11</v>
      </c>
      <c r="N78" s="99">
        <v>1</v>
      </c>
      <c r="O78" s="100">
        <v>72</v>
      </c>
      <c r="P78" s="101" t="s">
        <v>169</v>
      </c>
      <c r="Q78" s="101" t="s">
        <v>36</v>
      </c>
      <c r="R78" s="101">
        <v>12</v>
      </c>
      <c r="S78" s="101"/>
      <c r="T78" s="101">
        <v>980</v>
      </c>
      <c r="U78" s="100">
        <v>42</v>
      </c>
      <c r="V78" s="99">
        <v>13</v>
      </c>
      <c r="W78" s="98">
        <v>11</v>
      </c>
    </row>
    <row r="79" spans="1:23" ht="16.5" customHeight="1">
      <c r="A79" s="98">
        <v>0</v>
      </c>
      <c r="B79" s="99">
        <v>8</v>
      </c>
      <c r="C79" s="100">
        <v>51</v>
      </c>
      <c r="D79" s="101" t="s">
        <v>89</v>
      </c>
      <c r="E79" s="101" t="s">
        <v>30</v>
      </c>
      <c r="F79" s="101">
        <v>12</v>
      </c>
      <c r="G79" s="101">
        <v>480</v>
      </c>
      <c r="H79" s="101"/>
      <c r="I79" s="100">
        <v>61</v>
      </c>
      <c r="J79" s="102">
        <v>6</v>
      </c>
      <c r="K79" s="103">
        <v>0</v>
      </c>
      <c r="L79" s="104"/>
      <c r="M79" s="103">
        <v>0</v>
      </c>
      <c r="N79" s="102">
        <v>9</v>
      </c>
      <c r="O79" s="100">
        <v>51</v>
      </c>
      <c r="P79" s="101" t="s">
        <v>61</v>
      </c>
      <c r="Q79" s="101" t="s">
        <v>36</v>
      </c>
      <c r="R79" s="101">
        <v>12</v>
      </c>
      <c r="S79" s="101"/>
      <c r="T79" s="101">
        <v>480</v>
      </c>
      <c r="U79" s="100">
        <v>61</v>
      </c>
      <c r="V79" s="99">
        <v>5</v>
      </c>
      <c r="W79" s="98">
        <v>0</v>
      </c>
    </row>
    <row r="80" spans="1:23" ht="16.5" customHeight="1">
      <c r="A80" s="98">
        <v>0</v>
      </c>
      <c r="B80" s="99">
        <v>8</v>
      </c>
      <c r="C80" s="100">
        <v>62</v>
      </c>
      <c r="D80" s="101" t="s">
        <v>89</v>
      </c>
      <c r="E80" s="101" t="s">
        <v>30</v>
      </c>
      <c r="F80" s="101">
        <v>12</v>
      </c>
      <c r="G80" s="101">
        <v>480</v>
      </c>
      <c r="H80" s="101"/>
      <c r="I80" s="100">
        <v>53</v>
      </c>
      <c r="J80" s="99">
        <v>6</v>
      </c>
      <c r="K80" s="98">
        <v>0</v>
      </c>
      <c r="L80" s="40"/>
      <c r="M80" s="98">
        <v>0</v>
      </c>
      <c r="N80" s="99">
        <v>9</v>
      </c>
      <c r="O80" s="100">
        <v>62</v>
      </c>
      <c r="P80" s="101" t="s">
        <v>61</v>
      </c>
      <c r="Q80" s="101" t="s">
        <v>35</v>
      </c>
      <c r="R80" s="101">
        <v>12</v>
      </c>
      <c r="S80" s="101"/>
      <c r="T80" s="101">
        <v>480</v>
      </c>
      <c r="U80" s="100">
        <v>53</v>
      </c>
      <c r="V80" s="99">
        <v>5</v>
      </c>
      <c r="W80" s="98">
        <v>0</v>
      </c>
    </row>
    <row r="81" spans="1:23" s="65" customFormat="1" ht="30" customHeight="1">
      <c r="A81" s="41"/>
      <c r="B81" s="41"/>
      <c r="C81" s="105"/>
      <c r="D81" s="41"/>
      <c r="E81" s="41"/>
      <c r="F81" s="41"/>
      <c r="G81" s="41"/>
      <c r="H81" s="41"/>
      <c r="I81" s="105"/>
      <c r="J81" s="41"/>
      <c r="K81" s="41"/>
      <c r="L81" s="89"/>
      <c r="M81" s="41"/>
      <c r="N81" s="41"/>
      <c r="O81" s="105"/>
      <c r="P81" s="41"/>
      <c r="Q81" s="41"/>
      <c r="R81" s="41"/>
      <c r="S81" s="41"/>
      <c r="T81" s="41"/>
      <c r="U81" s="105"/>
      <c r="V81" s="41"/>
      <c r="W81" s="41"/>
    </row>
    <row r="82" spans="1:23" s="65" customFormat="1" ht="15">
      <c r="A82" s="32"/>
      <c r="B82" s="33" t="s">
        <v>10</v>
      </c>
      <c r="C82" s="34"/>
      <c r="D82" s="33"/>
      <c r="E82" s="35" t="s">
        <v>97</v>
      </c>
      <c r="F82" s="36"/>
      <c r="G82" s="37" t="s">
        <v>12</v>
      </c>
      <c r="H82" s="37"/>
      <c r="I82" s="38" t="s">
        <v>13</v>
      </c>
      <c r="J82" s="38"/>
      <c r="K82" s="39"/>
      <c r="L82" s="40">
        <v>150</v>
      </c>
      <c r="M82" s="32"/>
      <c r="N82" s="33" t="s">
        <v>10</v>
      </c>
      <c r="O82" s="34"/>
      <c r="P82" s="33"/>
      <c r="Q82" s="35" t="s">
        <v>98</v>
      </c>
      <c r="R82" s="36"/>
      <c r="S82" s="37" t="s">
        <v>12</v>
      </c>
      <c r="T82" s="37"/>
      <c r="U82" s="38" t="s">
        <v>15</v>
      </c>
      <c r="V82" s="38"/>
      <c r="W82" s="39"/>
    </row>
    <row r="83" spans="1:23" s="65" customFormat="1" ht="12.75">
      <c r="A83" s="42"/>
      <c r="B83" s="42"/>
      <c r="C83" s="43"/>
      <c r="D83" s="44"/>
      <c r="E83" s="44"/>
      <c r="F83" s="44"/>
      <c r="G83" s="45" t="s">
        <v>16</v>
      </c>
      <c r="H83" s="45"/>
      <c r="I83" s="38" t="s">
        <v>55</v>
      </c>
      <c r="J83" s="38"/>
      <c r="K83" s="39"/>
      <c r="L83" s="40">
        <v>150</v>
      </c>
      <c r="M83" s="42"/>
      <c r="N83" s="42"/>
      <c r="O83" s="43"/>
      <c r="P83" s="44"/>
      <c r="Q83" s="44"/>
      <c r="R83" s="44"/>
      <c r="S83" s="45" t="s">
        <v>16</v>
      </c>
      <c r="T83" s="45"/>
      <c r="U83" s="38" t="s">
        <v>17</v>
      </c>
      <c r="V83" s="38"/>
      <c r="W83" s="39"/>
    </row>
    <row r="84" spans="1:23" ht="4.5" customHeight="1">
      <c r="A84" s="46"/>
      <c r="B84" s="47"/>
      <c r="C84" s="48"/>
      <c r="D84" s="49"/>
      <c r="E84" s="50"/>
      <c r="F84" s="51"/>
      <c r="G84" s="52"/>
      <c r="H84" s="52"/>
      <c r="I84" s="48"/>
      <c r="J84" s="47"/>
      <c r="K84" s="53"/>
      <c r="L84" s="40"/>
      <c r="M84" s="46"/>
      <c r="N84" s="47"/>
      <c r="O84" s="48"/>
      <c r="P84" s="49"/>
      <c r="Q84" s="50"/>
      <c r="R84" s="51"/>
      <c r="S84" s="52"/>
      <c r="T84" s="52"/>
      <c r="U84" s="48"/>
      <c r="V84" s="47"/>
      <c r="W84" s="53"/>
    </row>
    <row r="85" spans="1:23" s="65" customFormat="1" ht="12.75" customHeight="1">
      <c r="A85" s="54" t="s">
        <v>1114</v>
      </c>
      <c r="B85" s="55"/>
      <c r="C85" s="56"/>
      <c r="D85" s="57"/>
      <c r="E85" s="58" t="s">
        <v>19</v>
      </c>
      <c r="F85" s="59" t="s">
        <v>1183</v>
      </c>
      <c r="G85" s="60"/>
      <c r="H85" s="61"/>
      <c r="I85" s="135">
        <v>0</v>
      </c>
      <c r="J85" s="135"/>
      <c r="K85" s="136"/>
      <c r="L85" s="62"/>
      <c r="M85" s="63" t="s">
        <v>1114</v>
      </c>
      <c r="N85" s="55"/>
      <c r="O85" s="56"/>
      <c r="P85" s="57"/>
      <c r="Q85" s="58" t="s">
        <v>19</v>
      </c>
      <c r="R85" s="64" t="s">
        <v>515</v>
      </c>
      <c r="S85" s="60"/>
      <c r="T85" s="61"/>
      <c r="U85" s="135">
        <v>0</v>
      </c>
      <c r="V85" s="135"/>
      <c r="W85" s="136"/>
    </row>
    <row r="86" spans="1:23" s="65" customFormat="1" ht="12.75" customHeight="1">
      <c r="A86" s="66"/>
      <c r="B86" s="55"/>
      <c r="C86" s="56"/>
      <c r="D86" s="57"/>
      <c r="E86" s="67" t="s">
        <v>21</v>
      </c>
      <c r="F86" s="59" t="s">
        <v>639</v>
      </c>
      <c r="G86" s="68"/>
      <c r="H86" s="69"/>
      <c r="I86" s="73"/>
      <c r="J86" s="130">
        <v>3.1</v>
      </c>
      <c r="K86" s="131"/>
      <c r="L86" s="62"/>
      <c r="M86" s="66"/>
      <c r="N86" s="55"/>
      <c r="O86" s="56"/>
      <c r="P86" s="57"/>
      <c r="Q86" s="67" t="s">
        <v>21</v>
      </c>
      <c r="R86" s="64" t="s">
        <v>1184</v>
      </c>
      <c r="S86" s="68"/>
      <c r="T86" s="69"/>
      <c r="U86" s="73"/>
      <c r="V86" s="130">
        <v>10.1</v>
      </c>
      <c r="W86" s="131"/>
    </row>
    <row r="87" spans="1:23" s="65" customFormat="1" ht="12.75" customHeight="1">
      <c r="A87" s="66"/>
      <c r="B87" s="55"/>
      <c r="C87" s="56"/>
      <c r="D87" s="57"/>
      <c r="E87" s="67" t="s">
        <v>23</v>
      </c>
      <c r="F87" s="59" t="s">
        <v>274</v>
      </c>
      <c r="G87" s="60"/>
      <c r="H87" s="69"/>
      <c r="I87" s="132">
        <v>19.1</v>
      </c>
      <c r="J87" s="130" t="s">
        <v>140</v>
      </c>
      <c r="K87" s="133">
        <v>12.1</v>
      </c>
      <c r="L87" s="62"/>
      <c r="M87" s="66"/>
      <c r="N87" s="55"/>
      <c r="O87" s="56"/>
      <c r="P87" s="57"/>
      <c r="Q87" s="67" t="s">
        <v>23</v>
      </c>
      <c r="R87" s="64" t="s">
        <v>1185</v>
      </c>
      <c r="S87" s="60"/>
      <c r="T87" s="69"/>
      <c r="U87" s="132">
        <v>12.1</v>
      </c>
      <c r="V87" s="130" t="s">
        <v>140</v>
      </c>
      <c r="W87" s="133">
        <v>10.1</v>
      </c>
    </row>
    <row r="88" spans="1:23" s="65" customFormat="1" ht="12.75" customHeight="1">
      <c r="A88" s="66"/>
      <c r="B88" s="55"/>
      <c r="C88" s="56"/>
      <c r="D88" s="57"/>
      <c r="E88" s="58" t="s">
        <v>24</v>
      </c>
      <c r="F88" s="59" t="s">
        <v>1186</v>
      </c>
      <c r="G88" s="60"/>
      <c r="H88" s="69"/>
      <c r="I88" s="73"/>
      <c r="J88" s="130">
        <v>6.1</v>
      </c>
      <c r="K88" s="131"/>
      <c r="L88" s="62"/>
      <c r="M88" s="66"/>
      <c r="N88" s="55"/>
      <c r="O88" s="56"/>
      <c r="P88" s="57"/>
      <c r="Q88" s="58" t="s">
        <v>24</v>
      </c>
      <c r="R88" s="64" t="s">
        <v>58</v>
      </c>
      <c r="S88" s="60"/>
      <c r="T88" s="69"/>
      <c r="U88" s="73"/>
      <c r="V88" s="130">
        <v>8.1</v>
      </c>
      <c r="W88" s="131"/>
    </row>
    <row r="89" spans="1:23" s="65" customFormat="1" ht="12.75" customHeight="1">
      <c r="A89" s="71" t="s">
        <v>19</v>
      </c>
      <c r="B89" s="59" t="s">
        <v>60</v>
      </c>
      <c r="C89" s="56"/>
      <c r="D89" s="57"/>
      <c r="E89" s="72"/>
      <c r="F89" s="60"/>
      <c r="G89" s="58" t="s">
        <v>19</v>
      </c>
      <c r="H89" s="59" t="s">
        <v>463</v>
      </c>
      <c r="I89" s="60"/>
      <c r="J89" s="73"/>
      <c r="K89" s="70"/>
      <c r="L89" s="62"/>
      <c r="M89" s="71" t="s">
        <v>19</v>
      </c>
      <c r="N89" s="64" t="s">
        <v>1049</v>
      </c>
      <c r="O89" s="56"/>
      <c r="P89" s="57"/>
      <c r="Q89" s="72"/>
      <c r="R89" s="106"/>
      <c r="S89" s="58" t="s">
        <v>19</v>
      </c>
      <c r="T89" s="59" t="s">
        <v>261</v>
      </c>
      <c r="U89" s="60"/>
      <c r="V89" s="73"/>
      <c r="W89" s="70"/>
    </row>
    <row r="90" spans="1:23" s="65" customFormat="1" ht="12.75" customHeight="1">
      <c r="A90" s="74" t="s">
        <v>21</v>
      </c>
      <c r="B90" s="59" t="s">
        <v>1109</v>
      </c>
      <c r="C90" s="75"/>
      <c r="D90" s="57"/>
      <c r="E90" s="72"/>
      <c r="F90" s="69"/>
      <c r="G90" s="67" t="s">
        <v>21</v>
      </c>
      <c r="H90" s="59" t="s">
        <v>1187</v>
      </c>
      <c r="I90" s="60"/>
      <c r="J90" s="73"/>
      <c r="K90" s="70"/>
      <c r="L90" s="62"/>
      <c r="M90" s="74" t="s">
        <v>21</v>
      </c>
      <c r="N90" s="64" t="s">
        <v>77</v>
      </c>
      <c r="O90" s="75"/>
      <c r="P90" s="57"/>
      <c r="Q90" s="72"/>
      <c r="R90" s="107"/>
      <c r="S90" s="67" t="s">
        <v>21</v>
      </c>
      <c r="T90" s="59" t="s">
        <v>658</v>
      </c>
      <c r="U90" s="60"/>
      <c r="V90" s="73"/>
      <c r="W90" s="70"/>
    </row>
    <row r="91" spans="1:23" s="65" customFormat="1" ht="12.75" customHeight="1">
      <c r="A91" s="74" t="s">
        <v>23</v>
      </c>
      <c r="B91" s="59" t="s">
        <v>1188</v>
      </c>
      <c r="C91" s="56"/>
      <c r="D91" s="57"/>
      <c r="E91" s="72"/>
      <c r="F91" s="69"/>
      <c r="G91" s="67" t="s">
        <v>23</v>
      </c>
      <c r="H91" s="59" t="s">
        <v>752</v>
      </c>
      <c r="I91" s="60"/>
      <c r="J91" s="60"/>
      <c r="K91" s="70"/>
      <c r="L91" s="62"/>
      <c r="M91" s="74" t="s">
        <v>23</v>
      </c>
      <c r="N91" s="64" t="s">
        <v>1189</v>
      </c>
      <c r="O91" s="56"/>
      <c r="P91" s="57"/>
      <c r="Q91" s="72"/>
      <c r="R91" s="107"/>
      <c r="S91" s="67" t="s">
        <v>23</v>
      </c>
      <c r="T91" s="59" t="s">
        <v>1190</v>
      </c>
      <c r="U91" s="60"/>
      <c r="V91" s="60"/>
      <c r="W91" s="70"/>
    </row>
    <row r="92" spans="1:23" s="65" customFormat="1" ht="12.75" customHeight="1">
      <c r="A92" s="71" t="s">
        <v>24</v>
      </c>
      <c r="B92" s="59" t="s">
        <v>1191</v>
      </c>
      <c r="C92" s="75"/>
      <c r="D92" s="57"/>
      <c r="E92" s="72"/>
      <c r="F92" s="60"/>
      <c r="G92" s="58" t="s">
        <v>24</v>
      </c>
      <c r="H92" s="59" t="s">
        <v>1027</v>
      </c>
      <c r="I92" s="59" t="s">
        <v>27</v>
      </c>
      <c r="J92" s="73"/>
      <c r="K92" s="70"/>
      <c r="L92" s="62"/>
      <c r="M92" s="71" t="s">
        <v>24</v>
      </c>
      <c r="N92" s="64" t="s">
        <v>1192</v>
      </c>
      <c r="O92" s="75"/>
      <c r="P92" s="57"/>
      <c r="Q92" s="72"/>
      <c r="R92" s="106"/>
      <c r="S92" s="58" t="s">
        <v>24</v>
      </c>
      <c r="T92" s="59" t="s">
        <v>173</v>
      </c>
      <c r="U92" s="59" t="s">
        <v>27</v>
      </c>
      <c r="V92" s="73"/>
      <c r="W92" s="70"/>
    </row>
    <row r="93" spans="1:23" s="65" customFormat="1" ht="12.75" customHeight="1">
      <c r="A93" s="76"/>
      <c r="B93" s="75"/>
      <c r="C93" s="75"/>
      <c r="D93" s="57"/>
      <c r="E93" s="58" t="s">
        <v>19</v>
      </c>
      <c r="F93" s="59" t="s">
        <v>1193</v>
      </c>
      <c r="G93" s="60"/>
      <c r="H93" s="77" t="s">
        <v>30</v>
      </c>
      <c r="I93" s="59" t="s">
        <v>1194</v>
      </c>
      <c r="J93" s="73"/>
      <c r="K93" s="70"/>
      <c r="L93" s="62"/>
      <c r="M93" s="76"/>
      <c r="N93" s="108"/>
      <c r="O93" s="75"/>
      <c r="P93" s="57"/>
      <c r="Q93" s="58" t="s">
        <v>19</v>
      </c>
      <c r="R93" s="64" t="s">
        <v>1195</v>
      </c>
      <c r="S93" s="60"/>
      <c r="T93" s="77" t="s">
        <v>30</v>
      </c>
      <c r="U93" s="59" t="s">
        <v>1196</v>
      </c>
      <c r="V93" s="73"/>
      <c r="W93" s="70"/>
    </row>
    <row r="94" spans="1:23" s="65" customFormat="1" ht="12.75" customHeight="1">
      <c r="A94" s="66"/>
      <c r="B94" s="59" t="s">
        <v>32</v>
      </c>
      <c r="C94" s="56"/>
      <c r="D94" s="57"/>
      <c r="E94" s="67" t="s">
        <v>21</v>
      </c>
      <c r="F94" s="59" t="s">
        <v>781</v>
      </c>
      <c r="G94" s="60"/>
      <c r="H94" s="77" t="s">
        <v>33</v>
      </c>
      <c r="I94" s="59" t="s">
        <v>1194</v>
      </c>
      <c r="J94" s="55"/>
      <c r="K94" s="70"/>
      <c r="L94" s="62"/>
      <c r="M94" s="66"/>
      <c r="N94" s="64" t="s">
        <v>32</v>
      </c>
      <c r="O94" s="56"/>
      <c r="P94" s="57"/>
      <c r="Q94" s="67" t="s">
        <v>21</v>
      </c>
      <c r="R94" s="64" t="s">
        <v>87</v>
      </c>
      <c r="S94" s="60"/>
      <c r="T94" s="77" t="s">
        <v>33</v>
      </c>
      <c r="U94" s="59" t="s">
        <v>1197</v>
      </c>
      <c r="V94" s="55"/>
      <c r="W94" s="70"/>
    </row>
    <row r="95" spans="1:23" s="65" customFormat="1" ht="12.75" customHeight="1">
      <c r="A95" s="66"/>
      <c r="B95" s="59" t="s">
        <v>1198</v>
      </c>
      <c r="C95" s="56"/>
      <c r="D95" s="57"/>
      <c r="E95" s="67" t="s">
        <v>23</v>
      </c>
      <c r="F95" s="59" t="s">
        <v>56</v>
      </c>
      <c r="G95" s="73"/>
      <c r="H95" s="77" t="s">
        <v>35</v>
      </c>
      <c r="I95" s="59" t="s">
        <v>1199</v>
      </c>
      <c r="J95" s="55"/>
      <c r="K95" s="70"/>
      <c r="L95" s="62"/>
      <c r="M95" s="66"/>
      <c r="N95" s="64" t="s">
        <v>1200</v>
      </c>
      <c r="O95" s="56"/>
      <c r="P95" s="57"/>
      <c r="Q95" s="67" t="s">
        <v>23</v>
      </c>
      <c r="R95" s="64" t="s">
        <v>77</v>
      </c>
      <c r="S95" s="73"/>
      <c r="T95" s="77" t="s">
        <v>35</v>
      </c>
      <c r="U95" s="59" t="s">
        <v>1201</v>
      </c>
      <c r="V95" s="55"/>
      <c r="W95" s="70"/>
    </row>
    <row r="96" spans="1:23" s="65" customFormat="1" ht="12.75" customHeight="1">
      <c r="A96" s="78"/>
      <c r="B96" s="72"/>
      <c r="C96" s="72"/>
      <c r="D96" s="57"/>
      <c r="E96" s="58" t="s">
        <v>24</v>
      </c>
      <c r="F96" s="59" t="s">
        <v>60</v>
      </c>
      <c r="G96" s="72"/>
      <c r="H96" s="77" t="s">
        <v>36</v>
      </c>
      <c r="I96" s="59" t="s">
        <v>1199</v>
      </c>
      <c r="J96" s="72"/>
      <c r="K96" s="79"/>
      <c r="L96" s="80"/>
      <c r="M96" s="78"/>
      <c r="N96" s="72"/>
      <c r="O96" s="72"/>
      <c r="P96" s="57"/>
      <c r="Q96" s="58" t="s">
        <v>24</v>
      </c>
      <c r="R96" s="64" t="s">
        <v>1202</v>
      </c>
      <c r="S96" s="72"/>
      <c r="T96" s="77" t="s">
        <v>36</v>
      </c>
      <c r="U96" s="59" t="s">
        <v>1201</v>
      </c>
      <c r="V96" s="72"/>
      <c r="W96" s="79"/>
    </row>
    <row r="97" spans="1:23" ht="4.5" customHeight="1">
      <c r="A97" s="81"/>
      <c r="B97" s="82"/>
      <c r="C97" s="83"/>
      <c r="D97" s="84"/>
      <c r="E97" s="85"/>
      <c r="F97" s="86"/>
      <c r="G97" s="87"/>
      <c r="H97" s="87"/>
      <c r="I97" s="83"/>
      <c r="J97" s="82"/>
      <c r="K97" s="88"/>
      <c r="M97" s="81"/>
      <c r="N97" s="82"/>
      <c r="O97" s="83"/>
      <c r="P97" s="84"/>
      <c r="Q97" s="85"/>
      <c r="R97" s="86"/>
      <c r="S97" s="87"/>
      <c r="T97" s="87"/>
      <c r="U97" s="83"/>
      <c r="V97" s="82"/>
      <c r="W97" s="88"/>
    </row>
    <row r="98" spans="1:23" ht="12.75" customHeight="1">
      <c r="A98" s="90"/>
      <c r="B98" s="90" t="s">
        <v>37</v>
      </c>
      <c r="C98" s="91"/>
      <c r="D98" s="92" t="s">
        <v>38</v>
      </c>
      <c r="E98" s="92" t="s">
        <v>39</v>
      </c>
      <c r="F98" s="92" t="s">
        <v>40</v>
      </c>
      <c r="G98" s="93" t="s">
        <v>41</v>
      </c>
      <c r="H98" s="93"/>
      <c r="I98" s="91" t="s">
        <v>42</v>
      </c>
      <c r="J98" s="92" t="s">
        <v>37</v>
      </c>
      <c r="K98" s="90" t="s">
        <v>43</v>
      </c>
      <c r="L98" s="40">
        <v>150</v>
      </c>
      <c r="M98" s="90"/>
      <c r="N98" s="90" t="s">
        <v>37</v>
      </c>
      <c r="O98" s="91"/>
      <c r="P98" s="92" t="s">
        <v>38</v>
      </c>
      <c r="Q98" s="92" t="s">
        <v>39</v>
      </c>
      <c r="R98" s="92" t="s">
        <v>40</v>
      </c>
      <c r="S98" s="93" t="s">
        <v>41</v>
      </c>
      <c r="T98" s="93"/>
      <c r="U98" s="91" t="s">
        <v>42</v>
      </c>
      <c r="V98" s="92" t="s">
        <v>37</v>
      </c>
      <c r="W98" s="90" t="s">
        <v>43</v>
      </c>
    </row>
    <row r="99" spans="1:23" ht="12.75">
      <c r="A99" s="94" t="s">
        <v>43</v>
      </c>
      <c r="B99" s="94" t="s">
        <v>44</v>
      </c>
      <c r="C99" s="95" t="s">
        <v>45</v>
      </c>
      <c r="D99" s="96" t="s">
        <v>46</v>
      </c>
      <c r="E99" s="96" t="s">
        <v>47</v>
      </c>
      <c r="F99" s="96"/>
      <c r="G99" s="97" t="s">
        <v>45</v>
      </c>
      <c r="H99" s="97" t="s">
        <v>42</v>
      </c>
      <c r="I99" s="95"/>
      <c r="J99" s="94" t="s">
        <v>44</v>
      </c>
      <c r="K99" s="94"/>
      <c r="L99" s="40">
        <v>150</v>
      </c>
      <c r="M99" s="94" t="s">
        <v>43</v>
      </c>
      <c r="N99" s="94" t="s">
        <v>44</v>
      </c>
      <c r="O99" s="95" t="s">
        <v>45</v>
      </c>
      <c r="P99" s="96" t="s">
        <v>46</v>
      </c>
      <c r="Q99" s="96" t="s">
        <v>47</v>
      </c>
      <c r="R99" s="96"/>
      <c r="S99" s="97" t="s">
        <v>45</v>
      </c>
      <c r="T99" s="97" t="s">
        <v>42</v>
      </c>
      <c r="U99" s="95"/>
      <c r="V99" s="94" t="s">
        <v>44</v>
      </c>
      <c r="W99" s="94"/>
    </row>
    <row r="100" spans="1:23" ht="16.5" customHeight="1">
      <c r="A100" s="98">
        <v>-3</v>
      </c>
      <c r="B100" s="99">
        <v>6</v>
      </c>
      <c r="C100" s="100">
        <v>31</v>
      </c>
      <c r="D100" s="101" t="s">
        <v>80</v>
      </c>
      <c r="E100" s="101" t="s">
        <v>36</v>
      </c>
      <c r="F100" s="101">
        <v>11</v>
      </c>
      <c r="G100" s="101"/>
      <c r="H100" s="101">
        <v>150</v>
      </c>
      <c r="I100" s="100">
        <v>11</v>
      </c>
      <c r="J100" s="99">
        <v>8</v>
      </c>
      <c r="K100" s="98">
        <v>3</v>
      </c>
      <c r="L100" s="40"/>
      <c r="M100" s="98">
        <v>-1</v>
      </c>
      <c r="N100" s="99">
        <v>8</v>
      </c>
      <c r="O100" s="100">
        <v>31</v>
      </c>
      <c r="P100" s="101" t="s">
        <v>290</v>
      </c>
      <c r="Q100" s="101" t="s">
        <v>33</v>
      </c>
      <c r="R100" s="101">
        <v>8</v>
      </c>
      <c r="S100" s="101"/>
      <c r="T100" s="101">
        <v>50</v>
      </c>
      <c r="U100" s="100">
        <v>11</v>
      </c>
      <c r="V100" s="99">
        <v>6</v>
      </c>
      <c r="W100" s="98">
        <v>1</v>
      </c>
    </row>
    <row r="101" spans="1:23" ht="16.5" customHeight="1">
      <c r="A101" s="98">
        <v>-11</v>
      </c>
      <c r="B101" s="99">
        <v>2</v>
      </c>
      <c r="C101" s="100">
        <v>12</v>
      </c>
      <c r="D101" s="101" t="s">
        <v>167</v>
      </c>
      <c r="E101" s="101" t="s">
        <v>36</v>
      </c>
      <c r="F101" s="101">
        <v>11</v>
      </c>
      <c r="G101" s="101"/>
      <c r="H101" s="101">
        <v>600</v>
      </c>
      <c r="I101" s="100">
        <v>32</v>
      </c>
      <c r="J101" s="99">
        <v>12</v>
      </c>
      <c r="K101" s="98">
        <v>11</v>
      </c>
      <c r="L101" s="40"/>
      <c r="M101" s="98">
        <v>-2</v>
      </c>
      <c r="N101" s="99">
        <v>6</v>
      </c>
      <c r="O101" s="100">
        <v>12</v>
      </c>
      <c r="P101" s="101" t="s">
        <v>70</v>
      </c>
      <c r="Q101" s="101" t="s">
        <v>33</v>
      </c>
      <c r="R101" s="101">
        <v>7</v>
      </c>
      <c r="S101" s="101"/>
      <c r="T101" s="101">
        <v>100</v>
      </c>
      <c r="U101" s="100">
        <v>32</v>
      </c>
      <c r="V101" s="99">
        <v>8</v>
      </c>
      <c r="W101" s="98">
        <v>2</v>
      </c>
    </row>
    <row r="102" spans="1:23" ht="16.5" customHeight="1">
      <c r="A102" s="98">
        <v>4</v>
      </c>
      <c r="B102" s="99">
        <v>11</v>
      </c>
      <c r="C102" s="100">
        <v>82</v>
      </c>
      <c r="D102" s="101" t="s">
        <v>686</v>
      </c>
      <c r="E102" s="101" t="s">
        <v>36</v>
      </c>
      <c r="F102" s="101">
        <v>11</v>
      </c>
      <c r="G102" s="101">
        <v>100</v>
      </c>
      <c r="H102" s="101"/>
      <c r="I102" s="100">
        <v>21</v>
      </c>
      <c r="J102" s="102">
        <v>3</v>
      </c>
      <c r="K102" s="103">
        <v>-4</v>
      </c>
      <c r="L102" s="104"/>
      <c r="M102" s="103">
        <v>11</v>
      </c>
      <c r="N102" s="102">
        <v>12</v>
      </c>
      <c r="O102" s="100">
        <v>82</v>
      </c>
      <c r="P102" s="101" t="s">
        <v>88</v>
      </c>
      <c r="Q102" s="101" t="s">
        <v>36</v>
      </c>
      <c r="R102" s="101">
        <v>8</v>
      </c>
      <c r="S102" s="101">
        <v>500</v>
      </c>
      <c r="T102" s="101"/>
      <c r="U102" s="100">
        <v>21</v>
      </c>
      <c r="V102" s="99">
        <v>2</v>
      </c>
      <c r="W102" s="98">
        <v>-11</v>
      </c>
    </row>
    <row r="103" spans="1:23" ht="16.5" customHeight="1">
      <c r="A103" s="98">
        <v>4</v>
      </c>
      <c r="B103" s="99">
        <v>11</v>
      </c>
      <c r="C103" s="100">
        <v>23</v>
      </c>
      <c r="D103" s="101" t="s">
        <v>686</v>
      </c>
      <c r="E103" s="101" t="s">
        <v>36</v>
      </c>
      <c r="F103" s="101">
        <v>11</v>
      </c>
      <c r="G103" s="101">
        <v>100</v>
      </c>
      <c r="H103" s="101"/>
      <c r="I103" s="100">
        <v>81</v>
      </c>
      <c r="J103" s="99">
        <v>3</v>
      </c>
      <c r="K103" s="98">
        <v>-4</v>
      </c>
      <c r="L103" s="40"/>
      <c r="M103" s="98">
        <v>-3</v>
      </c>
      <c r="N103" s="99">
        <v>4</v>
      </c>
      <c r="O103" s="100">
        <v>23</v>
      </c>
      <c r="P103" s="101" t="s">
        <v>80</v>
      </c>
      <c r="Q103" s="101" t="s">
        <v>36</v>
      </c>
      <c r="R103" s="101">
        <v>9</v>
      </c>
      <c r="S103" s="101"/>
      <c r="T103" s="101">
        <v>110</v>
      </c>
      <c r="U103" s="100">
        <v>81</v>
      </c>
      <c r="V103" s="99">
        <v>10</v>
      </c>
      <c r="W103" s="98">
        <v>3</v>
      </c>
    </row>
    <row r="104" spans="1:23" ht="16.5" customHeight="1">
      <c r="A104" s="98">
        <v>4</v>
      </c>
      <c r="B104" s="99">
        <v>11</v>
      </c>
      <c r="C104" s="100">
        <v>41</v>
      </c>
      <c r="D104" s="101" t="s">
        <v>686</v>
      </c>
      <c r="E104" s="101" t="s">
        <v>36</v>
      </c>
      <c r="F104" s="101">
        <v>11</v>
      </c>
      <c r="G104" s="101">
        <v>100</v>
      </c>
      <c r="H104" s="101"/>
      <c r="I104" s="100">
        <v>71</v>
      </c>
      <c r="J104" s="99">
        <v>3</v>
      </c>
      <c r="K104" s="98">
        <v>-4</v>
      </c>
      <c r="L104" s="40"/>
      <c r="M104" s="98">
        <v>-11</v>
      </c>
      <c r="N104" s="99">
        <v>0</v>
      </c>
      <c r="O104" s="100">
        <v>41</v>
      </c>
      <c r="P104" s="101" t="s">
        <v>1162</v>
      </c>
      <c r="Q104" s="101" t="s">
        <v>36</v>
      </c>
      <c r="R104" s="101">
        <v>9</v>
      </c>
      <c r="S104" s="101"/>
      <c r="T104" s="101">
        <v>550</v>
      </c>
      <c r="U104" s="100">
        <v>71</v>
      </c>
      <c r="V104" s="99">
        <v>14</v>
      </c>
      <c r="W104" s="98">
        <v>11</v>
      </c>
    </row>
    <row r="105" spans="1:23" ht="16.5" customHeight="1">
      <c r="A105" s="98">
        <v>-16</v>
      </c>
      <c r="B105" s="99">
        <v>0</v>
      </c>
      <c r="C105" s="100">
        <v>72</v>
      </c>
      <c r="D105" s="101" t="s">
        <v>686</v>
      </c>
      <c r="E105" s="101" t="s">
        <v>36</v>
      </c>
      <c r="F105" s="101">
        <v>12</v>
      </c>
      <c r="G105" s="101"/>
      <c r="H105" s="101">
        <v>1370</v>
      </c>
      <c r="I105" s="100">
        <v>42</v>
      </c>
      <c r="J105" s="99">
        <v>14</v>
      </c>
      <c r="K105" s="98">
        <v>16</v>
      </c>
      <c r="L105" s="40"/>
      <c r="M105" s="98">
        <v>6</v>
      </c>
      <c r="N105" s="99">
        <v>10</v>
      </c>
      <c r="O105" s="100">
        <v>72</v>
      </c>
      <c r="P105" s="101" t="s">
        <v>89</v>
      </c>
      <c r="Q105" s="101" t="s">
        <v>35</v>
      </c>
      <c r="R105" s="101">
        <v>6</v>
      </c>
      <c r="S105" s="101">
        <v>200</v>
      </c>
      <c r="T105" s="101"/>
      <c r="U105" s="100">
        <v>42</v>
      </c>
      <c r="V105" s="99">
        <v>4</v>
      </c>
      <c r="W105" s="98">
        <v>-6</v>
      </c>
    </row>
    <row r="106" spans="1:23" ht="16.5" customHeight="1">
      <c r="A106" s="98">
        <v>-4</v>
      </c>
      <c r="B106" s="99">
        <v>4</v>
      </c>
      <c r="C106" s="100">
        <v>51</v>
      </c>
      <c r="D106" s="101" t="s">
        <v>766</v>
      </c>
      <c r="E106" s="101" t="s">
        <v>33</v>
      </c>
      <c r="F106" s="101">
        <v>8</v>
      </c>
      <c r="G106" s="101"/>
      <c r="H106" s="101">
        <v>200</v>
      </c>
      <c r="I106" s="100">
        <v>61</v>
      </c>
      <c r="J106" s="102">
        <v>10</v>
      </c>
      <c r="K106" s="103">
        <v>4</v>
      </c>
      <c r="L106" s="104"/>
      <c r="M106" s="103">
        <v>13</v>
      </c>
      <c r="N106" s="102">
        <v>14</v>
      </c>
      <c r="O106" s="100">
        <v>51</v>
      </c>
      <c r="P106" s="101" t="s">
        <v>321</v>
      </c>
      <c r="Q106" s="101" t="s">
        <v>35</v>
      </c>
      <c r="R106" s="101">
        <v>6</v>
      </c>
      <c r="S106" s="101">
        <v>800</v>
      </c>
      <c r="T106" s="101"/>
      <c r="U106" s="100">
        <v>61</v>
      </c>
      <c r="V106" s="99">
        <v>0</v>
      </c>
      <c r="W106" s="98">
        <v>-13</v>
      </c>
    </row>
    <row r="107" spans="1:23" ht="16.5" customHeight="1">
      <c r="A107" s="98">
        <v>4</v>
      </c>
      <c r="B107" s="99">
        <v>11</v>
      </c>
      <c r="C107" s="100">
        <v>62</v>
      </c>
      <c r="D107" s="101" t="s">
        <v>686</v>
      </c>
      <c r="E107" s="101" t="s">
        <v>36</v>
      </c>
      <c r="F107" s="101">
        <v>11</v>
      </c>
      <c r="G107" s="101">
        <v>100</v>
      </c>
      <c r="H107" s="101"/>
      <c r="I107" s="100">
        <v>53</v>
      </c>
      <c r="J107" s="99">
        <v>3</v>
      </c>
      <c r="K107" s="98">
        <v>-4</v>
      </c>
      <c r="L107" s="40"/>
      <c r="M107" s="98">
        <v>-3</v>
      </c>
      <c r="N107" s="99">
        <v>2</v>
      </c>
      <c r="O107" s="100">
        <v>62</v>
      </c>
      <c r="P107" s="101" t="s">
        <v>452</v>
      </c>
      <c r="Q107" s="101" t="s">
        <v>36</v>
      </c>
      <c r="R107" s="101">
        <v>8</v>
      </c>
      <c r="S107" s="101"/>
      <c r="T107" s="101">
        <v>120</v>
      </c>
      <c r="U107" s="100">
        <v>53</v>
      </c>
      <c r="V107" s="99">
        <v>12</v>
      </c>
      <c r="W107" s="98">
        <v>3</v>
      </c>
    </row>
    <row r="108" spans="1:23" s="65" customFormat="1" ht="9.75" customHeight="1">
      <c r="A108" s="41"/>
      <c r="B108" s="41"/>
      <c r="C108" s="105"/>
      <c r="D108" s="41"/>
      <c r="E108" s="41"/>
      <c r="F108" s="41"/>
      <c r="G108" s="41"/>
      <c r="H108" s="41"/>
      <c r="I108" s="105"/>
      <c r="J108" s="41"/>
      <c r="K108" s="41"/>
      <c r="L108" s="89"/>
      <c r="M108" s="41"/>
      <c r="N108" s="41"/>
      <c r="O108" s="105"/>
      <c r="P108" s="41"/>
      <c r="Q108" s="41"/>
      <c r="R108" s="41"/>
      <c r="S108" s="41"/>
      <c r="T108" s="41"/>
      <c r="U108" s="105"/>
      <c r="V108" s="41"/>
      <c r="W108" s="41"/>
    </row>
    <row r="109" spans="1:23" s="65" customFormat="1" ht="15">
      <c r="A109" s="32"/>
      <c r="B109" s="33" t="s">
        <v>10</v>
      </c>
      <c r="C109" s="34"/>
      <c r="D109" s="33"/>
      <c r="E109" s="35" t="s">
        <v>385</v>
      </c>
      <c r="F109" s="36"/>
      <c r="G109" s="37" t="s">
        <v>12</v>
      </c>
      <c r="H109" s="37"/>
      <c r="I109" s="38" t="s">
        <v>51</v>
      </c>
      <c r="J109" s="38"/>
      <c r="K109" s="39"/>
      <c r="L109" s="40">
        <v>150</v>
      </c>
      <c r="M109" s="32"/>
      <c r="N109" s="33" t="s">
        <v>10</v>
      </c>
      <c r="O109" s="34"/>
      <c r="P109" s="33"/>
      <c r="Q109" s="35" t="s">
        <v>386</v>
      </c>
      <c r="R109" s="36"/>
      <c r="S109" s="37" t="s">
        <v>12</v>
      </c>
      <c r="T109" s="37"/>
      <c r="U109" s="38" t="s">
        <v>53</v>
      </c>
      <c r="V109" s="38"/>
      <c r="W109" s="39"/>
    </row>
    <row r="110" spans="1:23" s="65" customFormat="1" ht="12.75">
      <c r="A110" s="42"/>
      <c r="B110" s="42"/>
      <c r="C110" s="43"/>
      <c r="D110" s="44"/>
      <c r="E110" s="44"/>
      <c r="F110" s="44"/>
      <c r="G110" s="45" t="s">
        <v>16</v>
      </c>
      <c r="H110" s="45"/>
      <c r="I110" s="38" t="s">
        <v>18</v>
      </c>
      <c r="J110" s="38"/>
      <c r="K110" s="39"/>
      <c r="L110" s="40">
        <v>150</v>
      </c>
      <c r="M110" s="42"/>
      <c r="N110" s="42"/>
      <c r="O110" s="43"/>
      <c r="P110" s="44"/>
      <c r="Q110" s="44"/>
      <c r="R110" s="44"/>
      <c r="S110" s="45" t="s">
        <v>16</v>
      </c>
      <c r="T110" s="45"/>
      <c r="U110" s="38" t="s">
        <v>54</v>
      </c>
      <c r="V110" s="38"/>
      <c r="W110" s="39"/>
    </row>
    <row r="111" spans="1:23" ht="4.5" customHeight="1">
      <c r="A111" s="46"/>
      <c r="B111" s="47"/>
      <c r="C111" s="48"/>
      <c r="D111" s="49"/>
      <c r="E111" s="50"/>
      <c r="F111" s="51"/>
      <c r="G111" s="52"/>
      <c r="H111" s="52"/>
      <c r="I111" s="48"/>
      <c r="J111" s="47"/>
      <c r="K111" s="53"/>
      <c r="L111" s="40"/>
      <c r="M111" s="46"/>
      <c r="N111" s="47"/>
      <c r="O111" s="48"/>
      <c r="P111" s="49"/>
      <c r="Q111" s="50"/>
      <c r="R111" s="51"/>
      <c r="S111" s="52"/>
      <c r="T111" s="52"/>
      <c r="U111" s="48"/>
      <c r="V111" s="47"/>
      <c r="W111" s="53"/>
    </row>
    <row r="112" spans="1:23" s="65" customFormat="1" ht="12.75" customHeight="1">
      <c r="A112" s="54" t="s">
        <v>1114</v>
      </c>
      <c r="B112" s="55"/>
      <c r="C112" s="56"/>
      <c r="D112" s="57"/>
      <c r="E112" s="58" t="s">
        <v>19</v>
      </c>
      <c r="F112" s="59" t="s">
        <v>822</v>
      </c>
      <c r="G112" s="60"/>
      <c r="H112" s="61"/>
      <c r="I112" s="135">
        <v>0</v>
      </c>
      <c r="J112" s="135"/>
      <c r="K112" s="136"/>
      <c r="L112" s="62"/>
      <c r="M112" s="63" t="s">
        <v>1114</v>
      </c>
      <c r="N112" s="55"/>
      <c r="O112" s="56"/>
      <c r="P112" s="57"/>
      <c r="Q112" s="58" t="s">
        <v>19</v>
      </c>
      <c r="R112" s="64" t="s">
        <v>22</v>
      </c>
      <c r="S112" s="60"/>
      <c r="T112" s="61"/>
      <c r="U112" s="135">
        <v>0</v>
      </c>
      <c r="V112" s="135"/>
      <c r="W112" s="136"/>
    </row>
    <row r="113" spans="1:23" s="65" customFormat="1" ht="12.75" customHeight="1">
      <c r="A113" s="66"/>
      <c r="B113" s="55"/>
      <c r="C113" s="56"/>
      <c r="D113" s="57"/>
      <c r="E113" s="67" t="s">
        <v>21</v>
      </c>
      <c r="F113" s="59" t="s">
        <v>296</v>
      </c>
      <c r="G113" s="68"/>
      <c r="H113" s="69"/>
      <c r="I113" s="73"/>
      <c r="J113" s="130">
        <v>9.1</v>
      </c>
      <c r="K113" s="131"/>
      <c r="L113" s="62"/>
      <c r="M113" s="66"/>
      <c r="N113" s="55"/>
      <c r="O113" s="56"/>
      <c r="P113" s="57"/>
      <c r="Q113" s="67" t="s">
        <v>21</v>
      </c>
      <c r="R113" s="64" t="s">
        <v>576</v>
      </c>
      <c r="S113" s="68"/>
      <c r="T113" s="69"/>
      <c r="U113" s="73"/>
      <c r="V113" s="130">
        <v>7.1</v>
      </c>
      <c r="W113" s="131"/>
    </row>
    <row r="114" spans="1:23" s="65" customFormat="1" ht="12.75" customHeight="1">
      <c r="A114" s="66"/>
      <c r="B114" s="55"/>
      <c r="C114" s="56"/>
      <c r="D114" s="57"/>
      <c r="E114" s="67" t="s">
        <v>23</v>
      </c>
      <c r="F114" s="59" t="s">
        <v>1203</v>
      </c>
      <c r="G114" s="60"/>
      <c r="H114" s="69"/>
      <c r="I114" s="132">
        <v>10.1</v>
      </c>
      <c r="J114" s="130" t="s">
        <v>140</v>
      </c>
      <c r="K114" s="133">
        <v>16.1</v>
      </c>
      <c r="L114" s="62"/>
      <c r="M114" s="66"/>
      <c r="N114" s="55"/>
      <c r="O114" s="56"/>
      <c r="P114" s="57"/>
      <c r="Q114" s="67" t="s">
        <v>23</v>
      </c>
      <c r="R114" s="64" t="s">
        <v>266</v>
      </c>
      <c r="S114" s="60"/>
      <c r="T114" s="69"/>
      <c r="U114" s="132">
        <v>16.1</v>
      </c>
      <c r="V114" s="130" t="s">
        <v>140</v>
      </c>
      <c r="W114" s="133">
        <v>5.1</v>
      </c>
    </row>
    <row r="115" spans="1:23" s="65" customFormat="1" ht="12.75" customHeight="1">
      <c r="A115" s="66"/>
      <c r="B115" s="55"/>
      <c r="C115" s="56"/>
      <c r="D115" s="57"/>
      <c r="E115" s="58" t="s">
        <v>24</v>
      </c>
      <c r="F115" s="59" t="s">
        <v>1204</v>
      </c>
      <c r="G115" s="60"/>
      <c r="H115" s="69"/>
      <c r="I115" s="73"/>
      <c r="J115" s="130">
        <v>5.1</v>
      </c>
      <c r="K115" s="131"/>
      <c r="L115" s="62"/>
      <c r="M115" s="66"/>
      <c r="N115" s="55"/>
      <c r="O115" s="56"/>
      <c r="P115" s="57"/>
      <c r="Q115" s="58" t="s">
        <v>24</v>
      </c>
      <c r="R115" s="64" t="s">
        <v>1205</v>
      </c>
      <c r="S115" s="60"/>
      <c r="T115" s="69"/>
      <c r="U115" s="73"/>
      <c r="V115" s="130">
        <v>12.1</v>
      </c>
      <c r="W115" s="131"/>
    </row>
    <row r="116" spans="1:23" s="65" customFormat="1" ht="12.75" customHeight="1">
      <c r="A116" s="71" t="s">
        <v>19</v>
      </c>
      <c r="B116" s="59" t="s">
        <v>1206</v>
      </c>
      <c r="C116" s="56"/>
      <c r="D116" s="57"/>
      <c r="E116" s="72"/>
      <c r="F116" s="60"/>
      <c r="G116" s="58" t="s">
        <v>19</v>
      </c>
      <c r="H116" s="59" t="s">
        <v>1207</v>
      </c>
      <c r="I116" s="60"/>
      <c r="J116" s="73"/>
      <c r="K116" s="70"/>
      <c r="L116" s="62"/>
      <c r="M116" s="71" t="s">
        <v>19</v>
      </c>
      <c r="N116" s="64" t="s">
        <v>252</v>
      </c>
      <c r="O116" s="56"/>
      <c r="P116" s="57"/>
      <c r="Q116" s="72"/>
      <c r="R116" s="106"/>
      <c r="S116" s="58" t="s">
        <v>19</v>
      </c>
      <c r="T116" s="59" t="s">
        <v>886</v>
      </c>
      <c r="U116" s="60"/>
      <c r="V116" s="73"/>
      <c r="W116" s="70"/>
    </row>
    <row r="117" spans="1:23" s="65" customFormat="1" ht="12.75" customHeight="1">
      <c r="A117" s="74" t="s">
        <v>21</v>
      </c>
      <c r="B117" s="59" t="s">
        <v>1208</v>
      </c>
      <c r="C117" s="75"/>
      <c r="D117" s="57"/>
      <c r="E117" s="72"/>
      <c r="F117" s="69"/>
      <c r="G117" s="67" t="s">
        <v>21</v>
      </c>
      <c r="H117" s="59" t="s">
        <v>1209</v>
      </c>
      <c r="I117" s="60"/>
      <c r="J117" s="73"/>
      <c r="K117" s="70"/>
      <c r="L117" s="62"/>
      <c r="M117" s="74" t="s">
        <v>21</v>
      </c>
      <c r="N117" s="64" t="s">
        <v>1210</v>
      </c>
      <c r="O117" s="75"/>
      <c r="P117" s="57"/>
      <c r="Q117" s="72"/>
      <c r="R117" s="107"/>
      <c r="S117" s="67" t="s">
        <v>21</v>
      </c>
      <c r="T117" s="59" t="s">
        <v>528</v>
      </c>
      <c r="U117" s="60"/>
      <c r="V117" s="73"/>
      <c r="W117" s="70"/>
    </row>
    <row r="118" spans="1:23" s="65" customFormat="1" ht="12.75" customHeight="1">
      <c r="A118" s="74" t="s">
        <v>23</v>
      </c>
      <c r="B118" s="59" t="s">
        <v>1211</v>
      </c>
      <c r="C118" s="56"/>
      <c r="D118" s="57"/>
      <c r="E118" s="72"/>
      <c r="F118" s="69"/>
      <c r="G118" s="67" t="s">
        <v>23</v>
      </c>
      <c r="H118" s="59" t="s">
        <v>395</v>
      </c>
      <c r="I118" s="60"/>
      <c r="J118" s="60"/>
      <c r="K118" s="70"/>
      <c r="L118" s="62"/>
      <c r="M118" s="74" t="s">
        <v>23</v>
      </c>
      <c r="N118" s="64" t="s">
        <v>477</v>
      </c>
      <c r="O118" s="56"/>
      <c r="P118" s="57"/>
      <c r="Q118" s="72"/>
      <c r="R118" s="107"/>
      <c r="S118" s="67" t="s">
        <v>23</v>
      </c>
      <c r="T118" s="59" t="s">
        <v>1212</v>
      </c>
      <c r="U118" s="60"/>
      <c r="V118" s="60"/>
      <c r="W118" s="70"/>
    </row>
    <row r="119" spans="1:23" s="65" customFormat="1" ht="12.75" customHeight="1">
      <c r="A119" s="71" t="s">
        <v>24</v>
      </c>
      <c r="B119" s="59" t="s">
        <v>58</v>
      </c>
      <c r="C119" s="75"/>
      <c r="D119" s="57"/>
      <c r="E119" s="72"/>
      <c r="F119" s="60"/>
      <c r="G119" s="58" t="s">
        <v>24</v>
      </c>
      <c r="H119" s="59" t="s">
        <v>190</v>
      </c>
      <c r="I119" s="59" t="s">
        <v>27</v>
      </c>
      <c r="J119" s="73"/>
      <c r="K119" s="70"/>
      <c r="L119" s="62"/>
      <c r="M119" s="71" t="s">
        <v>24</v>
      </c>
      <c r="N119" s="64" t="s">
        <v>913</v>
      </c>
      <c r="O119" s="75"/>
      <c r="P119" s="57"/>
      <c r="Q119" s="72"/>
      <c r="R119" s="106"/>
      <c r="S119" s="58" t="s">
        <v>24</v>
      </c>
      <c r="T119" s="59" t="s">
        <v>756</v>
      </c>
      <c r="U119" s="59" t="s">
        <v>27</v>
      </c>
      <c r="V119" s="73"/>
      <c r="W119" s="70"/>
    </row>
    <row r="120" spans="1:23" s="65" customFormat="1" ht="12.75" customHeight="1">
      <c r="A120" s="76"/>
      <c r="B120" s="75"/>
      <c r="C120" s="75"/>
      <c r="D120" s="57"/>
      <c r="E120" s="58" t="s">
        <v>19</v>
      </c>
      <c r="F120" s="59" t="s">
        <v>403</v>
      </c>
      <c r="G120" s="60"/>
      <c r="H120" s="77" t="s">
        <v>30</v>
      </c>
      <c r="I120" s="59" t="s">
        <v>1213</v>
      </c>
      <c r="J120" s="73"/>
      <c r="K120" s="70"/>
      <c r="L120" s="62"/>
      <c r="M120" s="76"/>
      <c r="N120" s="108"/>
      <c r="O120" s="75"/>
      <c r="P120" s="57"/>
      <c r="Q120" s="58" t="s">
        <v>19</v>
      </c>
      <c r="R120" s="64" t="s">
        <v>1214</v>
      </c>
      <c r="S120" s="60"/>
      <c r="T120" s="77" t="s">
        <v>30</v>
      </c>
      <c r="U120" s="59" t="s">
        <v>1215</v>
      </c>
      <c r="V120" s="73"/>
      <c r="W120" s="70"/>
    </row>
    <row r="121" spans="1:23" s="65" customFormat="1" ht="12.75" customHeight="1">
      <c r="A121" s="66"/>
      <c r="B121" s="59" t="s">
        <v>32</v>
      </c>
      <c r="C121" s="56"/>
      <c r="D121" s="57"/>
      <c r="E121" s="67" t="s">
        <v>21</v>
      </c>
      <c r="F121" s="59" t="s">
        <v>1138</v>
      </c>
      <c r="G121" s="60"/>
      <c r="H121" s="77" t="s">
        <v>33</v>
      </c>
      <c r="I121" s="59" t="s">
        <v>1213</v>
      </c>
      <c r="J121" s="55"/>
      <c r="K121" s="70"/>
      <c r="L121" s="62"/>
      <c r="M121" s="66"/>
      <c r="N121" s="64" t="s">
        <v>32</v>
      </c>
      <c r="O121" s="56"/>
      <c r="P121" s="57"/>
      <c r="Q121" s="67" t="s">
        <v>21</v>
      </c>
      <c r="R121" s="64" t="s">
        <v>777</v>
      </c>
      <c r="S121" s="60"/>
      <c r="T121" s="77" t="s">
        <v>33</v>
      </c>
      <c r="U121" s="59" t="s">
        <v>1216</v>
      </c>
      <c r="V121" s="55"/>
      <c r="W121" s="70"/>
    </row>
    <row r="122" spans="1:23" s="65" customFormat="1" ht="12.75" customHeight="1">
      <c r="A122" s="66"/>
      <c r="B122" s="59" t="s">
        <v>1217</v>
      </c>
      <c r="C122" s="56"/>
      <c r="D122" s="57"/>
      <c r="E122" s="67" t="s">
        <v>23</v>
      </c>
      <c r="F122" s="59" t="s">
        <v>1218</v>
      </c>
      <c r="G122" s="73"/>
      <c r="H122" s="77" t="s">
        <v>35</v>
      </c>
      <c r="I122" s="59" t="s">
        <v>1219</v>
      </c>
      <c r="J122" s="55"/>
      <c r="K122" s="70"/>
      <c r="L122" s="62"/>
      <c r="M122" s="66"/>
      <c r="N122" s="64" t="s">
        <v>835</v>
      </c>
      <c r="O122" s="56"/>
      <c r="P122" s="57"/>
      <c r="Q122" s="67" t="s">
        <v>23</v>
      </c>
      <c r="R122" s="64" t="s">
        <v>205</v>
      </c>
      <c r="S122" s="73"/>
      <c r="T122" s="77" t="s">
        <v>35</v>
      </c>
      <c r="U122" s="59" t="s">
        <v>1220</v>
      </c>
      <c r="V122" s="55"/>
      <c r="W122" s="70"/>
    </row>
    <row r="123" spans="1:23" s="65" customFormat="1" ht="12.75" customHeight="1">
      <c r="A123" s="78"/>
      <c r="B123" s="72"/>
      <c r="C123" s="72"/>
      <c r="D123" s="57"/>
      <c r="E123" s="58" t="s">
        <v>24</v>
      </c>
      <c r="F123" s="59" t="s">
        <v>641</v>
      </c>
      <c r="G123" s="72"/>
      <c r="H123" s="77" t="s">
        <v>36</v>
      </c>
      <c r="I123" s="59" t="s">
        <v>1219</v>
      </c>
      <c r="J123" s="72"/>
      <c r="K123" s="79"/>
      <c r="L123" s="80"/>
      <c r="M123" s="78"/>
      <c r="N123" s="72"/>
      <c r="O123" s="72"/>
      <c r="P123" s="57"/>
      <c r="Q123" s="58" t="s">
        <v>24</v>
      </c>
      <c r="R123" s="64" t="s">
        <v>1221</v>
      </c>
      <c r="S123" s="72"/>
      <c r="T123" s="77" t="s">
        <v>36</v>
      </c>
      <c r="U123" s="59" t="s">
        <v>1220</v>
      </c>
      <c r="V123" s="72"/>
      <c r="W123" s="79"/>
    </row>
    <row r="124" spans="1:23" ht="4.5" customHeight="1">
      <c r="A124" s="81"/>
      <c r="B124" s="82"/>
      <c r="C124" s="83"/>
      <c r="D124" s="84"/>
      <c r="E124" s="85"/>
      <c r="F124" s="86"/>
      <c r="G124" s="87"/>
      <c r="H124" s="87"/>
      <c r="I124" s="83"/>
      <c r="J124" s="82"/>
      <c r="K124" s="88"/>
      <c r="M124" s="81"/>
      <c r="N124" s="82"/>
      <c r="O124" s="83"/>
      <c r="P124" s="84"/>
      <c r="Q124" s="85"/>
      <c r="R124" s="86"/>
      <c r="S124" s="87"/>
      <c r="T124" s="87"/>
      <c r="U124" s="83"/>
      <c r="V124" s="82"/>
      <c r="W124" s="88"/>
    </row>
    <row r="125" spans="1:23" ht="12.75" customHeight="1">
      <c r="A125" s="90"/>
      <c r="B125" s="90" t="s">
        <v>37</v>
      </c>
      <c r="C125" s="91"/>
      <c r="D125" s="92" t="s">
        <v>38</v>
      </c>
      <c r="E125" s="92" t="s">
        <v>39</v>
      </c>
      <c r="F125" s="92" t="s">
        <v>40</v>
      </c>
      <c r="G125" s="93" t="s">
        <v>41</v>
      </c>
      <c r="H125" s="93"/>
      <c r="I125" s="91" t="s">
        <v>42</v>
      </c>
      <c r="J125" s="92" t="s">
        <v>37</v>
      </c>
      <c r="K125" s="90" t="s">
        <v>43</v>
      </c>
      <c r="L125" s="40">
        <v>150</v>
      </c>
      <c r="M125" s="90"/>
      <c r="N125" s="90" t="s">
        <v>37</v>
      </c>
      <c r="O125" s="91"/>
      <c r="P125" s="92" t="s">
        <v>38</v>
      </c>
      <c r="Q125" s="92" t="s">
        <v>39</v>
      </c>
      <c r="R125" s="92" t="s">
        <v>40</v>
      </c>
      <c r="S125" s="93" t="s">
        <v>41</v>
      </c>
      <c r="T125" s="93"/>
      <c r="U125" s="91" t="s">
        <v>42</v>
      </c>
      <c r="V125" s="92" t="s">
        <v>37</v>
      </c>
      <c r="W125" s="90" t="s">
        <v>43</v>
      </c>
    </row>
    <row r="126" spans="1:23" ht="12.75">
      <c r="A126" s="94" t="s">
        <v>43</v>
      </c>
      <c r="B126" s="94" t="s">
        <v>44</v>
      </c>
      <c r="C126" s="95" t="s">
        <v>45</v>
      </c>
      <c r="D126" s="96" t="s">
        <v>46</v>
      </c>
      <c r="E126" s="96" t="s">
        <v>47</v>
      </c>
      <c r="F126" s="96"/>
      <c r="G126" s="97" t="s">
        <v>45</v>
      </c>
      <c r="H126" s="97" t="s">
        <v>42</v>
      </c>
      <c r="I126" s="95"/>
      <c r="J126" s="94" t="s">
        <v>44</v>
      </c>
      <c r="K126" s="94"/>
      <c r="L126" s="40">
        <v>150</v>
      </c>
      <c r="M126" s="94" t="s">
        <v>43</v>
      </c>
      <c r="N126" s="94" t="s">
        <v>44</v>
      </c>
      <c r="O126" s="95" t="s">
        <v>45</v>
      </c>
      <c r="P126" s="96" t="s">
        <v>46</v>
      </c>
      <c r="Q126" s="96" t="s">
        <v>47</v>
      </c>
      <c r="R126" s="96"/>
      <c r="S126" s="97" t="s">
        <v>45</v>
      </c>
      <c r="T126" s="97" t="s">
        <v>42</v>
      </c>
      <c r="U126" s="95"/>
      <c r="V126" s="94" t="s">
        <v>44</v>
      </c>
      <c r="W126" s="94"/>
    </row>
    <row r="127" spans="1:23" ht="16.5" customHeight="1">
      <c r="A127" s="98">
        <v>1</v>
      </c>
      <c r="B127" s="99">
        <v>12</v>
      </c>
      <c r="C127" s="100">
        <v>31</v>
      </c>
      <c r="D127" s="101" t="s">
        <v>61</v>
      </c>
      <c r="E127" s="101" t="s">
        <v>36</v>
      </c>
      <c r="F127" s="101">
        <v>10</v>
      </c>
      <c r="G127" s="101"/>
      <c r="H127" s="101">
        <v>420</v>
      </c>
      <c r="I127" s="100">
        <v>11</v>
      </c>
      <c r="J127" s="99">
        <v>2</v>
      </c>
      <c r="K127" s="98">
        <v>-1</v>
      </c>
      <c r="L127" s="40"/>
      <c r="M127" s="98">
        <v>0</v>
      </c>
      <c r="N127" s="99">
        <v>8</v>
      </c>
      <c r="O127" s="100">
        <v>31</v>
      </c>
      <c r="P127" s="101" t="s">
        <v>63</v>
      </c>
      <c r="Q127" s="101" t="s">
        <v>33</v>
      </c>
      <c r="R127" s="101">
        <v>8</v>
      </c>
      <c r="S127" s="101">
        <v>110</v>
      </c>
      <c r="T127" s="101"/>
      <c r="U127" s="100">
        <v>11</v>
      </c>
      <c r="V127" s="99">
        <v>6</v>
      </c>
      <c r="W127" s="98">
        <v>0</v>
      </c>
    </row>
    <row r="128" spans="1:23" ht="16.5" customHeight="1">
      <c r="A128" s="98">
        <v>1</v>
      </c>
      <c r="B128" s="99">
        <v>12</v>
      </c>
      <c r="C128" s="100">
        <v>12</v>
      </c>
      <c r="D128" s="101" t="s">
        <v>61</v>
      </c>
      <c r="E128" s="101" t="s">
        <v>36</v>
      </c>
      <c r="F128" s="101">
        <v>10</v>
      </c>
      <c r="G128" s="101"/>
      <c r="H128" s="101">
        <v>420</v>
      </c>
      <c r="I128" s="100">
        <v>32</v>
      </c>
      <c r="J128" s="99">
        <v>2</v>
      </c>
      <c r="K128" s="98">
        <v>-1</v>
      </c>
      <c r="L128" s="40"/>
      <c r="M128" s="98">
        <v>0</v>
      </c>
      <c r="N128" s="99">
        <v>2</v>
      </c>
      <c r="O128" s="100">
        <v>12</v>
      </c>
      <c r="P128" s="101" t="s">
        <v>79</v>
      </c>
      <c r="Q128" s="101" t="s">
        <v>36</v>
      </c>
      <c r="R128" s="101">
        <v>8</v>
      </c>
      <c r="S128" s="101">
        <v>100</v>
      </c>
      <c r="T128" s="101"/>
      <c r="U128" s="100">
        <v>32</v>
      </c>
      <c r="V128" s="99">
        <v>12</v>
      </c>
      <c r="W128" s="98">
        <v>0</v>
      </c>
    </row>
    <row r="129" spans="1:23" ht="16.5" customHeight="1">
      <c r="A129" s="98">
        <v>0</v>
      </c>
      <c r="B129" s="99">
        <v>4</v>
      </c>
      <c r="C129" s="100">
        <v>82</v>
      </c>
      <c r="D129" s="101" t="s">
        <v>61</v>
      </c>
      <c r="E129" s="101" t="s">
        <v>36</v>
      </c>
      <c r="F129" s="101">
        <v>11</v>
      </c>
      <c r="G129" s="101"/>
      <c r="H129" s="101">
        <v>450</v>
      </c>
      <c r="I129" s="100">
        <v>21</v>
      </c>
      <c r="J129" s="102">
        <v>10</v>
      </c>
      <c r="K129" s="103">
        <v>0</v>
      </c>
      <c r="L129" s="104"/>
      <c r="M129" s="103">
        <v>0</v>
      </c>
      <c r="N129" s="102">
        <v>8</v>
      </c>
      <c r="O129" s="100">
        <v>82</v>
      </c>
      <c r="P129" s="101" t="s">
        <v>63</v>
      </c>
      <c r="Q129" s="101" t="s">
        <v>33</v>
      </c>
      <c r="R129" s="101">
        <v>8</v>
      </c>
      <c r="S129" s="101">
        <v>110</v>
      </c>
      <c r="T129" s="101"/>
      <c r="U129" s="100">
        <v>21</v>
      </c>
      <c r="V129" s="99">
        <v>6</v>
      </c>
      <c r="W129" s="98">
        <v>0</v>
      </c>
    </row>
    <row r="130" spans="1:23" ht="16.5" customHeight="1">
      <c r="A130" s="98">
        <v>0</v>
      </c>
      <c r="B130" s="99">
        <v>4</v>
      </c>
      <c r="C130" s="100">
        <v>23</v>
      </c>
      <c r="D130" s="101" t="s">
        <v>89</v>
      </c>
      <c r="E130" s="101" t="s">
        <v>36</v>
      </c>
      <c r="F130" s="101">
        <v>11</v>
      </c>
      <c r="G130" s="101"/>
      <c r="H130" s="101">
        <v>450</v>
      </c>
      <c r="I130" s="100">
        <v>81</v>
      </c>
      <c r="J130" s="99">
        <v>10</v>
      </c>
      <c r="K130" s="98">
        <v>0</v>
      </c>
      <c r="L130" s="40"/>
      <c r="M130" s="98">
        <v>1</v>
      </c>
      <c r="N130" s="99">
        <v>14</v>
      </c>
      <c r="O130" s="100">
        <v>23</v>
      </c>
      <c r="P130" s="101" t="s">
        <v>63</v>
      </c>
      <c r="Q130" s="101" t="s">
        <v>33</v>
      </c>
      <c r="R130" s="101">
        <v>9</v>
      </c>
      <c r="S130" s="101">
        <v>140</v>
      </c>
      <c r="T130" s="101"/>
      <c r="U130" s="100">
        <v>81</v>
      </c>
      <c r="V130" s="99">
        <v>0</v>
      </c>
      <c r="W130" s="98">
        <v>-1</v>
      </c>
    </row>
    <row r="131" spans="1:23" ht="16.5" customHeight="1">
      <c r="A131" s="98">
        <v>0</v>
      </c>
      <c r="B131" s="99">
        <v>4</v>
      </c>
      <c r="C131" s="100">
        <v>41</v>
      </c>
      <c r="D131" s="101" t="s">
        <v>89</v>
      </c>
      <c r="E131" s="101" t="s">
        <v>35</v>
      </c>
      <c r="F131" s="101">
        <v>11</v>
      </c>
      <c r="G131" s="101"/>
      <c r="H131" s="101">
        <v>450</v>
      </c>
      <c r="I131" s="100">
        <v>71</v>
      </c>
      <c r="J131" s="99">
        <v>10</v>
      </c>
      <c r="K131" s="98">
        <v>0</v>
      </c>
      <c r="L131" s="40"/>
      <c r="M131" s="98">
        <v>0</v>
      </c>
      <c r="N131" s="99">
        <v>8</v>
      </c>
      <c r="O131" s="100">
        <v>41</v>
      </c>
      <c r="P131" s="101" t="s">
        <v>63</v>
      </c>
      <c r="Q131" s="101" t="s">
        <v>33</v>
      </c>
      <c r="R131" s="101">
        <v>8</v>
      </c>
      <c r="S131" s="101">
        <v>110</v>
      </c>
      <c r="T131" s="101"/>
      <c r="U131" s="100">
        <v>71</v>
      </c>
      <c r="V131" s="99">
        <v>6</v>
      </c>
      <c r="W131" s="98">
        <v>0</v>
      </c>
    </row>
    <row r="132" spans="1:23" ht="16.5" customHeight="1">
      <c r="A132" s="98">
        <v>0</v>
      </c>
      <c r="B132" s="99">
        <v>4</v>
      </c>
      <c r="C132" s="100">
        <v>72</v>
      </c>
      <c r="D132" s="101" t="s">
        <v>170</v>
      </c>
      <c r="E132" s="101" t="s">
        <v>36</v>
      </c>
      <c r="F132" s="101">
        <v>11</v>
      </c>
      <c r="G132" s="101"/>
      <c r="H132" s="101">
        <v>450</v>
      </c>
      <c r="I132" s="100">
        <v>42</v>
      </c>
      <c r="J132" s="99">
        <v>10</v>
      </c>
      <c r="K132" s="98">
        <v>0</v>
      </c>
      <c r="L132" s="40"/>
      <c r="M132" s="98">
        <v>0</v>
      </c>
      <c r="N132" s="99">
        <v>8</v>
      </c>
      <c r="O132" s="100">
        <v>72</v>
      </c>
      <c r="P132" s="101" t="s">
        <v>63</v>
      </c>
      <c r="Q132" s="101" t="s">
        <v>33</v>
      </c>
      <c r="R132" s="101">
        <v>8</v>
      </c>
      <c r="S132" s="101">
        <v>110</v>
      </c>
      <c r="T132" s="101"/>
      <c r="U132" s="100">
        <v>42</v>
      </c>
      <c r="V132" s="99">
        <v>6</v>
      </c>
      <c r="W132" s="98">
        <v>0</v>
      </c>
    </row>
    <row r="133" spans="1:23" ht="16.5" customHeight="1">
      <c r="A133" s="98">
        <v>1</v>
      </c>
      <c r="B133" s="99">
        <v>12</v>
      </c>
      <c r="C133" s="100">
        <v>51</v>
      </c>
      <c r="D133" s="101" t="s">
        <v>61</v>
      </c>
      <c r="E133" s="101" t="s">
        <v>35</v>
      </c>
      <c r="F133" s="101">
        <v>10</v>
      </c>
      <c r="G133" s="101"/>
      <c r="H133" s="101">
        <v>420</v>
      </c>
      <c r="I133" s="100">
        <v>61</v>
      </c>
      <c r="J133" s="102">
        <v>2</v>
      </c>
      <c r="K133" s="103">
        <v>-1</v>
      </c>
      <c r="L133" s="104"/>
      <c r="M133" s="103">
        <v>0</v>
      </c>
      <c r="N133" s="102">
        <v>8</v>
      </c>
      <c r="O133" s="100">
        <v>51</v>
      </c>
      <c r="P133" s="101" t="s">
        <v>63</v>
      </c>
      <c r="Q133" s="101" t="s">
        <v>33</v>
      </c>
      <c r="R133" s="101">
        <v>8</v>
      </c>
      <c r="S133" s="101">
        <v>110</v>
      </c>
      <c r="T133" s="101"/>
      <c r="U133" s="100">
        <v>61</v>
      </c>
      <c r="V133" s="99">
        <v>6</v>
      </c>
      <c r="W133" s="98">
        <v>0</v>
      </c>
    </row>
    <row r="134" spans="1:23" ht="16.5" customHeight="1">
      <c r="A134" s="98">
        <v>0</v>
      </c>
      <c r="B134" s="99">
        <v>4</v>
      </c>
      <c r="C134" s="100">
        <v>62</v>
      </c>
      <c r="D134" s="101" t="s">
        <v>61</v>
      </c>
      <c r="E134" s="101" t="s">
        <v>36</v>
      </c>
      <c r="F134" s="101">
        <v>11</v>
      </c>
      <c r="G134" s="101"/>
      <c r="H134" s="101">
        <v>450</v>
      </c>
      <c r="I134" s="100">
        <v>53</v>
      </c>
      <c r="J134" s="99">
        <v>10</v>
      </c>
      <c r="K134" s="98">
        <v>0</v>
      </c>
      <c r="L134" s="40"/>
      <c r="M134" s="98">
        <v>-4</v>
      </c>
      <c r="N134" s="99">
        <v>0</v>
      </c>
      <c r="O134" s="100">
        <v>62</v>
      </c>
      <c r="P134" s="101" t="s">
        <v>63</v>
      </c>
      <c r="Q134" s="101" t="s">
        <v>33</v>
      </c>
      <c r="R134" s="101">
        <v>7</v>
      </c>
      <c r="S134" s="101"/>
      <c r="T134" s="101">
        <v>50</v>
      </c>
      <c r="U134" s="100">
        <v>53</v>
      </c>
      <c r="V134" s="99">
        <v>14</v>
      </c>
      <c r="W134" s="98">
        <v>4</v>
      </c>
    </row>
    <row r="135" spans="1:23" s="65" customFormat="1" ht="30" customHeight="1">
      <c r="A135" s="41"/>
      <c r="B135" s="41"/>
      <c r="C135" s="105"/>
      <c r="D135" s="41"/>
      <c r="E135" s="41"/>
      <c r="F135" s="41"/>
      <c r="G135" s="41"/>
      <c r="H135" s="41"/>
      <c r="I135" s="105"/>
      <c r="J135" s="41"/>
      <c r="K135" s="41"/>
      <c r="L135" s="89"/>
      <c r="M135" s="41"/>
      <c r="N135" s="41"/>
      <c r="O135" s="105"/>
      <c r="P135" s="41"/>
      <c r="Q135" s="41"/>
      <c r="R135" s="41"/>
      <c r="S135" s="41"/>
      <c r="T135" s="41"/>
      <c r="U135" s="105"/>
      <c r="V135" s="41"/>
      <c r="W135" s="41"/>
    </row>
    <row r="136" spans="1:23" s="65" customFormat="1" ht="15">
      <c r="A136" s="32"/>
      <c r="B136" s="33" t="s">
        <v>10</v>
      </c>
      <c r="C136" s="34"/>
      <c r="D136" s="33"/>
      <c r="E136" s="35">
        <v>17</v>
      </c>
      <c r="F136" s="36"/>
      <c r="G136" s="37" t="s">
        <v>12</v>
      </c>
      <c r="H136" s="37"/>
      <c r="I136" s="38" t="s">
        <v>13</v>
      </c>
      <c r="J136" s="38"/>
      <c r="K136" s="39"/>
      <c r="L136" s="40">
        <v>150</v>
      </c>
      <c r="M136" s="32"/>
      <c r="N136" s="33" t="s">
        <v>10</v>
      </c>
      <c r="O136" s="34"/>
      <c r="P136" s="33"/>
      <c r="Q136" s="35">
        <v>18</v>
      </c>
      <c r="R136" s="36"/>
      <c r="S136" s="37" t="s">
        <v>12</v>
      </c>
      <c r="T136" s="37"/>
      <c r="U136" s="38" t="s">
        <v>15</v>
      </c>
      <c r="V136" s="38"/>
      <c r="W136" s="39"/>
    </row>
    <row r="137" spans="1:23" s="65" customFormat="1" ht="12.75">
      <c r="A137" s="42"/>
      <c r="B137" s="42"/>
      <c r="C137" s="43"/>
      <c r="D137" s="44"/>
      <c r="E137" s="44"/>
      <c r="F137" s="44"/>
      <c r="G137" s="45" t="s">
        <v>16</v>
      </c>
      <c r="H137" s="45"/>
      <c r="I137" s="38" t="s">
        <v>17</v>
      </c>
      <c r="J137" s="38"/>
      <c r="K137" s="39"/>
      <c r="L137" s="40">
        <v>150</v>
      </c>
      <c r="M137" s="42"/>
      <c r="N137" s="42"/>
      <c r="O137" s="43"/>
      <c r="P137" s="44"/>
      <c r="Q137" s="44"/>
      <c r="R137" s="44"/>
      <c r="S137" s="45" t="s">
        <v>16</v>
      </c>
      <c r="T137" s="45"/>
      <c r="U137" s="38" t="s">
        <v>18</v>
      </c>
      <c r="V137" s="38"/>
      <c r="W137" s="39"/>
    </row>
    <row r="138" spans="1:23" ht="4.5" customHeight="1">
      <c r="A138" s="46"/>
      <c r="B138" s="47"/>
      <c r="C138" s="48"/>
      <c r="D138" s="49"/>
      <c r="E138" s="50"/>
      <c r="F138" s="51"/>
      <c r="G138" s="52"/>
      <c r="H138" s="52"/>
      <c r="I138" s="48"/>
      <c r="J138" s="47"/>
      <c r="K138" s="53"/>
      <c r="L138" s="40"/>
      <c r="M138" s="46"/>
      <c r="N138" s="47"/>
      <c r="O138" s="48"/>
      <c r="P138" s="49"/>
      <c r="Q138" s="50"/>
      <c r="R138" s="51"/>
      <c r="S138" s="52"/>
      <c r="T138" s="52"/>
      <c r="U138" s="48"/>
      <c r="V138" s="47"/>
      <c r="W138" s="53"/>
    </row>
    <row r="139" spans="1:23" s="65" customFormat="1" ht="12.75" customHeight="1">
      <c r="A139" s="54" t="s">
        <v>1114</v>
      </c>
      <c r="B139" s="55"/>
      <c r="C139" s="56"/>
      <c r="D139" s="57"/>
      <c r="E139" s="58" t="s">
        <v>19</v>
      </c>
      <c r="F139" s="59" t="s">
        <v>159</v>
      </c>
      <c r="G139" s="60"/>
      <c r="H139" s="61"/>
      <c r="I139" s="135">
        <v>0</v>
      </c>
      <c r="J139" s="135"/>
      <c r="K139" s="136"/>
      <c r="L139" s="62"/>
      <c r="M139" s="63" t="s">
        <v>1114</v>
      </c>
      <c r="N139" s="55"/>
      <c r="O139" s="56"/>
      <c r="P139" s="57"/>
      <c r="Q139" s="58" t="s">
        <v>19</v>
      </c>
      <c r="R139" s="64" t="s">
        <v>1109</v>
      </c>
      <c r="S139" s="60"/>
      <c r="T139" s="61"/>
      <c r="U139" s="135">
        <v>0</v>
      </c>
      <c r="V139" s="135"/>
      <c r="W139" s="136"/>
    </row>
    <row r="140" spans="1:23" s="65" customFormat="1" ht="12.75" customHeight="1">
      <c r="A140" s="66"/>
      <c r="B140" s="55"/>
      <c r="C140" s="56"/>
      <c r="D140" s="57"/>
      <c r="E140" s="67" t="s">
        <v>21</v>
      </c>
      <c r="F140" s="59" t="s">
        <v>605</v>
      </c>
      <c r="G140" s="68"/>
      <c r="H140" s="69"/>
      <c r="I140" s="73"/>
      <c r="J140" s="130">
        <v>9.1</v>
      </c>
      <c r="K140" s="131"/>
      <c r="L140" s="62"/>
      <c r="M140" s="66"/>
      <c r="N140" s="55"/>
      <c r="O140" s="56"/>
      <c r="P140" s="57"/>
      <c r="Q140" s="67" t="s">
        <v>21</v>
      </c>
      <c r="R140" s="64" t="s">
        <v>114</v>
      </c>
      <c r="S140" s="68"/>
      <c r="T140" s="69"/>
      <c r="U140" s="73"/>
      <c r="V140" s="130">
        <v>14.1</v>
      </c>
      <c r="W140" s="131"/>
    </row>
    <row r="141" spans="1:23" s="65" customFormat="1" ht="12.75" customHeight="1">
      <c r="A141" s="66"/>
      <c r="B141" s="55"/>
      <c r="C141" s="56"/>
      <c r="D141" s="57"/>
      <c r="E141" s="67" t="s">
        <v>23</v>
      </c>
      <c r="F141" s="59" t="s">
        <v>1222</v>
      </c>
      <c r="G141" s="60"/>
      <c r="H141" s="69"/>
      <c r="I141" s="132">
        <v>9.1</v>
      </c>
      <c r="J141" s="130" t="s">
        <v>140</v>
      </c>
      <c r="K141" s="133">
        <v>14.1</v>
      </c>
      <c r="L141" s="62"/>
      <c r="M141" s="66"/>
      <c r="N141" s="55"/>
      <c r="O141" s="56"/>
      <c r="P141" s="57"/>
      <c r="Q141" s="67" t="s">
        <v>23</v>
      </c>
      <c r="R141" s="64" t="s">
        <v>1223</v>
      </c>
      <c r="S141" s="60"/>
      <c r="T141" s="69"/>
      <c r="U141" s="132">
        <v>4.1</v>
      </c>
      <c r="V141" s="130" t="s">
        <v>140</v>
      </c>
      <c r="W141" s="133">
        <v>12.1</v>
      </c>
    </row>
    <row r="142" spans="1:23" s="65" customFormat="1" ht="12.75" customHeight="1">
      <c r="A142" s="66"/>
      <c r="B142" s="55"/>
      <c r="C142" s="56"/>
      <c r="D142" s="57"/>
      <c r="E142" s="58" t="s">
        <v>24</v>
      </c>
      <c r="F142" s="59" t="s">
        <v>616</v>
      </c>
      <c r="G142" s="60"/>
      <c r="H142" s="69"/>
      <c r="I142" s="73"/>
      <c r="J142" s="130">
        <v>8.1</v>
      </c>
      <c r="K142" s="131"/>
      <c r="L142" s="62"/>
      <c r="M142" s="66"/>
      <c r="N142" s="55"/>
      <c r="O142" s="56"/>
      <c r="P142" s="57"/>
      <c r="Q142" s="58" t="s">
        <v>24</v>
      </c>
      <c r="R142" s="64" t="s">
        <v>1224</v>
      </c>
      <c r="S142" s="60"/>
      <c r="T142" s="69"/>
      <c r="U142" s="73"/>
      <c r="V142" s="130">
        <v>10.1</v>
      </c>
      <c r="W142" s="131"/>
    </row>
    <row r="143" spans="1:23" s="65" customFormat="1" ht="12.75" customHeight="1">
      <c r="A143" s="71" t="s">
        <v>19</v>
      </c>
      <c r="B143" s="59" t="s">
        <v>1000</v>
      </c>
      <c r="C143" s="56"/>
      <c r="D143" s="57"/>
      <c r="E143" s="72"/>
      <c r="F143" s="60"/>
      <c r="G143" s="58" t="s">
        <v>19</v>
      </c>
      <c r="H143" s="59" t="s">
        <v>155</v>
      </c>
      <c r="I143" s="60"/>
      <c r="J143" s="73"/>
      <c r="K143" s="70"/>
      <c r="L143" s="62"/>
      <c r="M143" s="71" t="s">
        <v>19</v>
      </c>
      <c r="N143" s="64" t="s">
        <v>844</v>
      </c>
      <c r="O143" s="56"/>
      <c r="P143" s="57"/>
      <c r="Q143" s="72"/>
      <c r="R143" s="106"/>
      <c r="S143" s="58" t="s">
        <v>19</v>
      </c>
      <c r="T143" s="59" t="s">
        <v>181</v>
      </c>
      <c r="U143" s="60"/>
      <c r="V143" s="73"/>
      <c r="W143" s="70"/>
    </row>
    <row r="144" spans="1:23" s="65" customFormat="1" ht="12.75" customHeight="1">
      <c r="A144" s="74" t="s">
        <v>21</v>
      </c>
      <c r="B144" s="59" t="s">
        <v>1225</v>
      </c>
      <c r="C144" s="75"/>
      <c r="D144" s="57"/>
      <c r="E144" s="72"/>
      <c r="F144" s="69"/>
      <c r="G144" s="67" t="s">
        <v>21</v>
      </c>
      <c r="H144" s="59" t="s">
        <v>1226</v>
      </c>
      <c r="I144" s="60"/>
      <c r="J144" s="73"/>
      <c r="K144" s="70"/>
      <c r="L144" s="62"/>
      <c r="M144" s="74" t="s">
        <v>21</v>
      </c>
      <c r="N144" s="64" t="s">
        <v>1227</v>
      </c>
      <c r="O144" s="75"/>
      <c r="P144" s="57"/>
      <c r="Q144" s="72"/>
      <c r="R144" s="107"/>
      <c r="S144" s="67" t="s">
        <v>21</v>
      </c>
      <c r="T144" s="59" t="s">
        <v>786</v>
      </c>
      <c r="U144" s="60"/>
      <c r="V144" s="73"/>
      <c r="W144" s="70"/>
    </row>
    <row r="145" spans="1:23" s="65" customFormat="1" ht="12.75" customHeight="1">
      <c r="A145" s="74" t="s">
        <v>23</v>
      </c>
      <c r="B145" s="59" t="s">
        <v>214</v>
      </c>
      <c r="C145" s="56"/>
      <c r="D145" s="57"/>
      <c r="E145" s="72"/>
      <c r="F145" s="69"/>
      <c r="G145" s="67" t="s">
        <v>23</v>
      </c>
      <c r="H145" s="59" t="s">
        <v>1228</v>
      </c>
      <c r="I145" s="60"/>
      <c r="J145" s="60"/>
      <c r="K145" s="70"/>
      <c r="L145" s="62"/>
      <c r="M145" s="74" t="s">
        <v>23</v>
      </c>
      <c r="N145" s="64" t="s">
        <v>108</v>
      </c>
      <c r="O145" s="56"/>
      <c r="P145" s="57"/>
      <c r="Q145" s="72"/>
      <c r="R145" s="107"/>
      <c r="S145" s="67" t="s">
        <v>23</v>
      </c>
      <c r="T145" s="59" t="s">
        <v>469</v>
      </c>
      <c r="U145" s="60"/>
      <c r="V145" s="60"/>
      <c r="W145" s="70"/>
    </row>
    <row r="146" spans="1:23" s="65" customFormat="1" ht="12.75" customHeight="1">
      <c r="A146" s="71" t="s">
        <v>24</v>
      </c>
      <c r="B146" s="59" t="s">
        <v>1229</v>
      </c>
      <c r="C146" s="75"/>
      <c r="D146" s="57"/>
      <c r="E146" s="72"/>
      <c r="F146" s="60"/>
      <c r="G146" s="58" t="s">
        <v>24</v>
      </c>
      <c r="H146" s="59" t="s">
        <v>1230</v>
      </c>
      <c r="I146" s="59" t="s">
        <v>27</v>
      </c>
      <c r="J146" s="73"/>
      <c r="K146" s="70"/>
      <c r="L146" s="62"/>
      <c r="M146" s="71" t="s">
        <v>24</v>
      </c>
      <c r="N146" s="64" t="s">
        <v>95</v>
      </c>
      <c r="O146" s="75"/>
      <c r="P146" s="57"/>
      <c r="Q146" s="72"/>
      <c r="R146" s="106"/>
      <c r="S146" s="58" t="s">
        <v>24</v>
      </c>
      <c r="T146" s="59" t="s">
        <v>1231</v>
      </c>
      <c r="U146" s="59" t="s">
        <v>27</v>
      </c>
      <c r="V146" s="73"/>
      <c r="W146" s="70"/>
    </row>
    <row r="147" spans="1:23" s="65" customFormat="1" ht="12.75" customHeight="1">
      <c r="A147" s="76"/>
      <c r="B147" s="75"/>
      <c r="C147" s="75"/>
      <c r="D147" s="57"/>
      <c r="E147" s="58" t="s">
        <v>19</v>
      </c>
      <c r="F147" s="59" t="s">
        <v>1232</v>
      </c>
      <c r="G147" s="60"/>
      <c r="H147" s="77" t="s">
        <v>30</v>
      </c>
      <c r="I147" s="59" t="s">
        <v>1233</v>
      </c>
      <c r="J147" s="73"/>
      <c r="K147" s="70"/>
      <c r="L147" s="62"/>
      <c r="M147" s="76"/>
      <c r="N147" s="108"/>
      <c r="O147" s="75"/>
      <c r="P147" s="57"/>
      <c r="Q147" s="58" t="s">
        <v>19</v>
      </c>
      <c r="R147" s="64" t="s">
        <v>1234</v>
      </c>
      <c r="S147" s="60"/>
      <c r="T147" s="77" t="s">
        <v>30</v>
      </c>
      <c r="U147" s="59" t="s">
        <v>1235</v>
      </c>
      <c r="V147" s="73"/>
      <c r="W147" s="70"/>
    </row>
    <row r="148" spans="1:23" s="65" customFormat="1" ht="12.75" customHeight="1">
      <c r="A148" s="66"/>
      <c r="B148" s="59" t="s">
        <v>32</v>
      </c>
      <c r="C148" s="56"/>
      <c r="D148" s="57"/>
      <c r="E148" s="67" t="s">
        <v>21</v>
      </c>
      <c r="F148" s="59" t="s">
        <v>987</v>
      </c>
      <c r="G148" s="60"/>
      <c r="H148" s="77" t="s">
        <v>33</v>
      </c>
      <c r="I148" s="59" t="s">
        <v>1233</v>
      </c>
      <c r="J148" s="55"/>
      <c r="K148" s="70"/>
      <c r="L148" s="62"/>
      <c r="M148" s="66"/>
      <c r="N148" s="64" t="s">
        <v>32</v>
      </c>
      <c r="O148" s="56"/>
      <c r="P148" s="57"/>
      <c r="Q148" s="67" t="s">
        <v>21</v>
      </c>
      <c r="R148" s="64" t="s">
        <v>593</v>
      </c>
      <c r="S148" s="60"/>
      <c r="T148" s="77" t="s">
        <v>33</v>
      </c>
      <c r="U148" s="59" t="s">
        <v>1235</v>
      </c>
      <c r="V148" s="55"/>
      <c r="W148" s="70"/>
    </row>
    <row r="149" spans="1:23" s="65" customFormat="1" ht="12.75" customHeight="1">
      <c r="A149" s="66"/>
      <c r="B149" s="59" t="s">
        <v>1236</v>
      </c>
      <c r="C149" s="56"/>
      <c r="D149" s="57"/>
      <c r="E149" s="67" t="s">
        <v>23</v>
      </c>
      <c r="F149" s="59" t="s">
        <v>693</v>
      </c>
      <c r="G149" s="73"/>
      <c r="H149" s="77" t="s">
        <v>35</v>
      </c>
      <c r="I149" s="59" t="s">
        <v>1237</v>
      </c>
      <c r="J149" s="55"/>
      <c r="K149" s="70"/>
      <c r="L149" s="62"/>
      <c r="M149" s="66"/>
      <c r="N149" s="64" t="s">
        <v>1236</v>
      </c>
      <c r="O149" s="56"/>
      <c r="P149" s="57"/>
      <c r="Q149" s="67" t="s">
        <v>23</v>
      </c>
      <c r="R149" s="64" t="s">
        <v>1238</v>
      </c>
      <c r="S149" s="73"/>
      <c r="T149" s="77" t="s">
        <v>35</v>
      </c>
      <c r="U149" s="59" t="s">
        <v>1239</v>
      </c>
      <c r="V149" s="55"/>
      <c r="W149" s="70"/>
    </row>
    <row r="150" spans="1:23" s="65" customFormat="1" ht="12.75" customHeight="1">
      <c r="A150" s="78"/>
      <c r="B150" s="72"/>
      <c r="C150" s="72"/>
      <c r="D150" s="57"/>
      <c r="E150" s="58" t="s">
        <v>24</v>
      </c>
      <c r="F150" s="59" t="s">
        <v>1240</v>
      </c>
      <c r="G150" s="72"/>
      <c r="H150" s="77" t="s">
        <v>36</v>
      </c>
      <c r="I150" s="59" t="s">
        <v>1237</v>
      </c>
      <c r="J150" s="72"/>
      <c r="K150" s="79"/>
      <c r="L150" s="80"/>
      <c r="M150" s="78"/>
      <c r="N150" s="72"/>
      <c r="O150" s="72"/>
      <c r="P150" s="57"/>
      <c r="Q150" s="58" t="s">
        <v>24</v>
      </c>
      <c r="R150" s="64" t="s">
        <v>604</v>
      </c>
      <c r="S150" s="72"/>
      <c r="T150" s="77" t="s">
        <v>36</v>
      </c>
      <c r="U150" s="59" t="s">
        <v>1239</v>
      </c>
      <c r="V150" s="72"/>
      <c r="W150" s="79"/>
    </row>
    <row r="151" spans="1:23" ht="4.5" customHeight="1">
      <c r="A151" s="81"/>
      <c r="B151" s="82"/>
      <c r="C151" s="83"/>
      <c r="D151" s="84"/>
      <c r="E151" s="85"/>
      <c r="F151" s="86"/>
      <c r="G151" s="87"/>
      <c r="H151" s="87"/>
      <c r="I151" s="83"/>
      <c r="J151" s="82"/>
      <c r="K151" s="88"/>
      <c r="M151" s="81"/>
      <c r="N151" s="82"/>
      <c r="O151" s="83"/>
      <c r="P151" s="84"/>
      <c r="Q151" s="85"/>
      <c r="R151" s="86"/>
      <c r="S151" s="87"/>
      <c r="T151" s="87"/>
      <c r="U151" s="83"/>
      <c r="V151" s="82"/>
      <c r="W151" s="88"/>
    </row>
    <row r="152" spans="1:23" ht="12.75" customHeight="1">
      <c r="A152" s="90"/>
      <c r="B152" s="90" t="s">
        <v>37</v>
      </c>
      <c r="C152" s="91"/>
      <c r="D152" s="92" t="s">
        <v>38</v>
      </c>
      <c r="E152" s="92" t="s">
        <v>39</v>
      </c>
      <c r="F152" s="92" t="s">
        <v>40</v>
      </c>
      <c r="G152" s="93" t="s">
        <v>41</v>
      </c>
      <c r="H152" s="93"/>
      <c r="I152" s="91" t="s">
        <v>42</v>
      </c>
      <c r="J152" s="92" t="s">
        <v>37</v>
      </c>
      <c r="K152" s="90" t="s">
        <v>43</v>
      </c>
      <c r="L152" s="40">
        <v>150</v>
      </c>
      <c r="M152" s="90"/>
      <c r="N152" s="90" t="s">
        <v>37</v>
      </c>
      <c r="O152" s="91"/>
      <c r="P152" s="92" t="s">
        <v>38</v>
      </c>
      <c r="Q152" s="92" t="s">
        <v>39</v>
      </c>
      <c r="R152" s="92" t="s">
        <v>40</v>
      </c>
      <c r="S152" s="93" t="s">
        <v>41</v>
      </c>
      <c r="T152" s="93"/>
      <c r="U152" s="91" t="s">
        <v>42</v>
      </c>
      <c r="V152" s="92" t="s">
        <v>37</v>
      </c>
      <c r="W152" s="90" t="s">
        <v>43</v>
      </c>
    </row>
    <row r="153" spans="1:23" ht="12.75">
      <c r="A153" s="94" t="s">
        <v>43</v>
      </c>
      <c r="B153" s="94" t="s">
        <v>44</v>
      </c>
      <c r="C153" s="95" t="s">
        <v>45</v>
      </c>
      <c r="D153" s="96" t="s">
        <v>46</v>
      </c>
      <c r="E153" s="96" t="s">
        <v>47</v>
      </c>
      <c r="F153" s="96"/>
      <c r="G153" s="97" t="s">
        <v>45</v>
      </c>
      <c r="H153" s="97" t="s">
        <v>42</v>
      </c>
      <c r="I153" s="95"/>
      <c r="J153" s="94" t="s">
        <v>44</v>
      </c>
      <c r="K153" s="94"/>
      <c r="L153" s="40">
        <v>150</v>
      </c>
      <c r="M153" s="94" t="s">
        <v>43</v>
      </c>
      <c r="N153" s="94" t="s">
        <v>44</v>
      </c>
      <c r="O153" s="95" t="s">
        <v>45</v>
      </c>
      <c r="P153" s="96" t="s">
        <v>46</v>
      </c>
      <c r="Q153" s="96" t="s">
        <v>47</v>
      </c>
      <c r="R153" s="96"/>
      <c r="S153" s="97" t="s">
        <v>45</v>
      </c>
      <c r="T153" s="97" t="s">
        <v>42</v>
      </c>
      <c r="U153" s="95"/>
      <c r="V153" s="94" t="s">
        <v>44</v>
      </c>
      <c r="W153" s="94"/>
    </row>
    <row r="154" spans="1:23" ht="16.5" customHeight="1">
      <c r="A154" s="98">
        <v>-10</v>
      </c>
      <c r="B154" s="99">
        <v>0</v>
      </c>
      <c r="C154" s="100">
        <v>31</v>
      </c>
      <c r="D154" s="101" t="s">
        <v>106</v>
      </c>
      <c r="E154" s="101" t="s">
        <v>30</v>
      </c>
      <c r="F154" s="101">
        <v>7</v>
      </c>
      <c r="G154" s="101"/>
      <c r="H154" s="101">
        <v>500</v>
      </c>
      <c r="I154" s="100">
        <v>11</v>
      </c>
      <c r="J154" s="99">
        <v>14</v>
      </c>
      <c r="K154" s="98">
        <v>10</v>
      </c>
      <c r="L154" s="40"/>
      <c r="M154" s="98">
        <v>12</v>
      </c>
      <c r="N154" s="99">
        <v>13</v>
      </c>
      <c r="O154" s="100">
        <v>31</v>
      </c>
      <c r="P154" s="101" t="s">
        <v>48</v>
      </c>
      <c r="Q154" s="101" t="s">
        <v>30</v>
      </c>
      <c r="R154" s="101">
        <v>10</v>
      </c>
      <c r="S154" s="101">
        <v>630</v>
      </c>
      <c r="T154" s="101"/>
      <c r="U154" s="100">
        <v>11</v>
      </c>
      <c r="V154" s="99">
        <v>1</v>
      </c>
      <c r="W154" s="98">
        <v>-12</v>
      </c>
    </row>
    <row r="155" spans="1:23" ht="16.5" customHeight="1">
      <c r="A155" s="98">
        <v>3</v>
      </c>
      <c r="B155" s="99">
        <v>11</v>
      </c>
      <c r="C155" s="100">
        <v>12</v>
      </c>
      <c r="D155" s="101" t="s">
        <v>89</v>
      </c>
      <c r="E155" s="101" t="s">
        <v>36</v>
      </c>
      <c r="F155" s="101">
        <v>9</v>
      </c>
      <c r="G155" s="101">
        <v>50</v>
      </c>
      <c r="H155" s="101"/>
      <c r="I155" s="100">
        <v>32</v>
      </c>
      <c r="J155" s="99">
        <v>3</v>
      </c>
      <c r="K155" s="98">
        <v>-3</v>
      </c>
      <c r="L155" s="40"/>
      <c r="M155" s="98">
        <v>3</v>
      </c>
      <c r="N155" s="99">
        <v>8</v>
      </c>
      <c r="O155" s="100">
        <v>12</v>
      </c>
      <c r="P155" s="101" t="s">
        <v>321</v>
      </c>
      <c r="Q155" s="101" t="s">
        <v>35</v>
      </c>
      <c r="R155" s="101">
        <v>9</v>
      </c>
      <c r="S155" s="101">
        <v>100</v>
      </c>
      <c r="T155" s="101"/>
      <c r="U155" s="100">
        <v>32</v>
      </c>
      <c r="V155" s="99">
        <v>6</v>
      </c>
      <c r="W155" s="98">
        <v>-3</v>
      </c>
    </row>
    <row r="156" spans="1:23" ht="16.5" customHeight="1">
      <c r="A156" s="98">
        <v>-3</v>
      </c>
      <c r="B156" s="99">
        <v>5</v>
      </c>
      <c r="C156" s="100">
        <v>82</v>
      </c>
      <c r="D156" s="101" t="s">
        <v>69</v>
      </c>
      <c r="E156" s="101" t="s">
        <v>36</v>
      </c>
      <c r="F156" s="101">
        <v>9</v>
      </c>
      <c r="G156" s="101"/>
      <c r="H156" s="101">
        <v>140</v>
      </c>
      <c r="I156" s="100">
        <v>21</v>
      </c>
      <c r="J156" s="102">
        <v>9</v>
      </c>
      <c r="K156" s="103">
        <v>3</v>
      </c>
      <c r="L156" s="104"/>
      <c r="M156" s="103">
        <v>-3</v>
      </c>
      <c r="N156" s="102">
        <v>4</v>
      </c>
      <c r="O156" s="100">
        <v>82</v>
      </c>
      <c r="P156" s="101" t="s">
        <v>69</v>
      </c>
      <c r="Q156" s="101" t="s">
        <v>35</v>
      </c>
      <c r="R156" s="101">
        <v>8</v>
      </c>
      <c r="S156" s="101"/>
      <c r="T156" s="101">
        <v>110</v>
      </c>
      <c r="U156" s="100">
        <v>21</v>
      </c>
      <c r="V156" s="99">
        <v>10</v>
      </c>
      <c r="W156" s="98">
        <v>3</v>
      </c>
    </row>
    <row r="157" spans="1:23" ht="16.5" customHeight="1">
      <c r="A157" s="98">
        <v>3</v>
      </c>
      <c r="B157" s="99">
        <v>11</v>
      </c>
      <c r="C157" s="100">
        <v>23</v>
      </c>
      <c r="D157" s="101" t="s">
        <v>89</v>
      </c>
      <c r="E157" s="101" t="s">
        <v>35</v>
      </c>
      <c r="F157" s="101">
        <v>9</v>
      </c>
      <c r="G157" s="101">
        <v>50</v>
      </c>
      <c r="H157" s="101"/>
      <c r="I157" s="100">
        <v>81</v>
      </c>
      <c r="J157" s="99">
        <v>3</v>
      </c>
      <c r="K157" s="98">
        <v>-3</v>
      </c>
      <c r="L157" s="40"/>
      <c r="M157" s="98">
        <v>-5</v>
      </c>
      <c r="N157" s="99">
        <v>0</v>
      </c>
      <c r="O157" s="100">
        <v>23</v>
      </c>
      <c r="P157" s="101" t="s">
        <v>167</v>
      </c>
      <c r="Q157" s="101" t="s">
        <v>33</v>
      </c>
      <c r="R157" s="101">
        <v>9</v>
      </c>
      <c r="S157" s="101"/>
      <c r="T157" s="101">
        <v>200</v>
      </c>
      <c r="U157" s="100">
        <v>81</v>
      </c>
      <c r="V157" s="99">
        <v>14</v>
      </c>
      <c r="W157" s="98">
        <v>5</v>
      </c>
    </row>
    <row r="158" spans="1:23" ht="16.5" customHeight="1">
      <c r="A158" s="98">
        <v>3</v>
      </c>
      <c r="B158" s="99">
        <v>11</v>
      </c>
      <c r="C158" s="100">
        <v>41</v>
      </c>
      <c r="D158" s="101" t="s">
        <v>89</v>
      </c>
      <c r="E158" s="101" t="s">
        <v>35</v>
      </c>
      <c r="F158" s="101">
        <v>9</v>
      </c>
      <c r="G158" s="101">
        <v>50</v>
      </c>
      <c r="H158" s="101"/>
      <c r="I158" s="100">
        <v>71</v>
      </c>
      <c r="J158" s="99">
        <v>3</v>
      </c>
      <c r="K158" s="98">
        <v>-3</v>
      </c>
      <c r="L158" s="40"/>
      <c r="M158" s="98">
        <v>-4</v>
      </c>
      <c r="N158" s="99">
        <v>2</v>
      </c>
      <c r="O158" s="100">
        <v>41</v>
      </c>
      <c r="P158" s="101" t="s">
        <v>453</v>
      </c>
      <c r="Q158" s="101" t="s">
        <v>35</v>
      </c>
      <c r="R158" s="101">
        <v>9</v>
      </c>
      <c r="S158" s="101"/>
      <c r="T158" s="101">
        <v>140</v>
      </c>
      <c r="U158" s="100">
        <v>71</v>
      </c>
      <c r="V158" s="99">
        <v>12</v>
      </c>
      <c r="W158" s="98">
        <v>4</v>
      </c>
    </row>
    <row r="159" spans="1:23" ht="16.5" customHeight="1">
      <c r="A159" s="98">
        <v>-3</v>
      </c>
      <c r="B159" s="99">
        <v>5</v>
      </c>
      <c r="C159" s="100">
        <v>72</v>
      </c>
      <c r="D159" s="101" t="s">
        <v>69</v>
      </c>
      <c r="E159" s="101" t="s">
        <v>36</v>
      </c>
      <c r="F159" s="101">
        <v>9</v>
      </c>
      <c r="G159" s="101"/>
      <c r="H159" s="101">
        <v>140</v>
      </c>
      <c r="I159" s="100">
        <v>42</v>
      </c>
      <c r="J159" s="99">
        <v>9</v>
      </c>
      <c r="K159" s="98">
        <v>3</v>
      </c>
      <c r="L159" s="40"/>
      <c r="M159" s="98">
        <v>-3</v>
      </c>
      <c r="N159" s="99">
        <v>6</v>
      </c>
      <c r="O159" s="100">
        <v>72</v>
      </c>
      <c r="P159" s="101" t="s">
        <v>107</v>
      </c>
      <c r="Q159" s="101" t="s">
        <v>33</v>
      </c>
      <c r="R159" s="101">
        <v>9</v>
      </c>
      <c r="S159" s="101"/>
      <c r="T159" s="101">
        <v>100</v>
      </c>
      <c r="U159" s="100">
        <v>42</v>
      </c>
      <c r="V159" s="99">
        <v>8</v>
      </c>
      <c r="W159" s="98">
        <v>3</v>
      </c>
    </row>
    <row r="160" spans="1:23" ht="16.5" customHeight="1">
      <c r="A160" s="98">
        <v>-3</v>
      </c>
      <c r="B160" s="99">
        <v>2</v>
      </c>
      <c r="C160" s="100">
        <v>51</v>
      </c>
      <c r="D160" s="101" t="s">
        <v>79</v>
      </c>
      <c r="E160" s="101" t="s">
        <v>36</v>
      </c>
      <c r="F160" s="101">
        <v>10</v>
      </c>
      <c r="G160" s="101"/>
      <c r="H160" s="101">
        <v>170</v>
      </c>
      <c r="I160" s="100">
        <v>61</v>
      </c>
      <c r="J160" s="102">
        <v>12</v>
      </c>
      <c r="K160" s="103">
        <v>3</v>
      </c>
      <c r="L160" s="104"/>
      <c r="M160" s="103">
        <v>12</v>
      </c>
      <c r="N160" s="102">
        <v>13</v>
      </c>
      <c r="O160" s="100">
        <v>51</v>
      </c>
      <c r="P160" s="101" t="s">
        <v>48</v>
      </c>
      <c r="Q160" s="101" t="s">
        <v>30</v>
      </c>
      <c r="R160" s="101">
        <v>10</v>
      </c>
      <c r="S160" s="101">
        <v>630</v>
      </c>
      <c r="T160" s="101"/>
      <c r="U160" s="100">
        <v>61</v>
      </c>
      <c r="V160" s="99">
        <v>1</v>
      </c>
      <c r="W160" s="98">
        <v>-12</v>
      </c>
    </row>
    <row r="161" spans="1:23" ht="16.5" customHeight="1">
      <c r="A161" s="98">
        <v>3</v>
      </c>
      <c r="B161" s="99">
        <v>11</v>
      </c>
      <c r="C161" s="100">
        <v>62</v>
      </c>
      <c r="D161" s="101" t="s">
        <v>89</v>
      </c>
      <c r="E161" s="101" t="s">
        <v>35</v>
      </c>
      <c r="F161" s="101">
        <v>9</v>
      </c>
      <c r="G161" s="101">
        <v>50</v>
      </c>
      <c r="H161" s="101"/>
      <c r="I161" s="100">
        <v>53</v>
      </c>
      <c r="J161" s="99">
        <v>3</v>
      </c>
      <c r="K161" s="98">
        <v>-3</v>
      </c>
      <c r="L161" s="40"/>
      <c r="M161" s="98">
        <v>4</v>
      </c>
      <c r="N161" s="99">
        <v>10</v>
      </c>
      <c r="O161" s="100">
        <v>62</v>
      </c>
      <c r="P161" s="101" t="s">
        <v>714</v>
      </c>
      <c r="Q161" s="101" t="s">
        <v>35</v>
      </c>
      <c r="R161" s="101">
        <v>5</v>
      </c>
      <c r="S161" s="101">
        <v>150</v>
      </c>
      <c r="T161" s="101"/>
      <c r="U161" s="100">
        <v>53</v>
      </c>
      <c r="V161" s="99">
        <v>4</v>
      </c>
      <c r="W161" s="98">
        <v>-4</v>
      </c>
    </row>
    <row r="162" spans="1:23" s="65" customFormat="1" ht="33" customHeight="1">
      <c r="A162" s="41"/>
      <c r="B162" s="41"/>
      <c r="C162" s="105"/>
      <c r="D162" s="41"/>
      <c r="E162" s="41"/>
      <c r="F162" s="41"/>
      <c r="G162" s="41"/>
      <c r="H162" s="41"/>
      <c r="I162" s="105"/>
      <c r="J162" s="41"/>
      <c r="K162" s="41"/>
      <c r="L162" s="89"/>
      <c r="M162" s="41"/>
      <c r="N162" s="41"/>
      <c r="O162" s="105"/>
      <c r="P162" s="41"/>
      <c r="Q162" s="41"/>
      <c r="R162" s="41"/>
      <c r="S162" s="41"/>
      <c r="T162" s="41"/>
      <c r="U162" s="105"/>
      <c r="V162" s="41"/>
      <c r="W162" s="41"/>
    </row>
    <row r="163" spans="1:23" s="65" customFormat="1" ht="15">
      <c r="A163" s="32"/>
      <c r="B163" s="33" t="s">
        <v>10</v>
      </c>
      <c r="C163" s="34"/>
      <c r="D163" s="33"/>
      <c r="E163" s="35">
        <v>19</v>
      </c>
      <c r="F163" s="36"/>
      <c r="G163" s="37" t="s">
        <v>12</v>
      </c>
      <c r="H163" s="37"/>
      <c r="I163" s="35" t="s">
        <v>51</v>
      </c>
      <c r="J163" s="38"/>
      <c r="K163" s="39"/>
      <c r="L163" s="40">
        <v>150</v>
      </c>
      <c r="M163" s="32"/>
      <c r="N163" s="33" t="s">
        <v>10</v>
      </c>
      <c r="O163" s="34"/>
      <c r="P163" s="33"/>
      <c r="Q163" s="35">
        <v>20</v>
      </c>
      <c r="R163" s="36"/>
      <c r="S163" s="37" t="s">
        <v>12</v>
      </c>
      <c r="T163" s="37"/>
      <c r="U163" s="35" t="s">
        <v>53</v>
      </c>
      <c r="V163" s="38"/>
      <c r="W163" s="39"/>
    </row>
    <row r="164" spans="1:23" s="65" customFormat="1" ht="12.75">
      <c r="A164" s="42"/>
      <c r="B164" s="42"/>
      <c r="C164" s="43"/>
      <c r="D164" s="44"/>
      <c r="E164" s="44"/>
      <c r="F164" s="44"/>
      <c r="G164" s="45" t="s">
        <v>16</v>
      </c>
      <c r="H164" s="45"/>
      <c r="I164" s="35" t="s">
        <v>54</v>
      </c>
      <c r="J164" s="38"/>
      <c r="K164" s="39"/>
      <c r="L164" s="40">
        <v>150</v>
      </c>
      <c r="M164" s="42"/>
      <c r="N164" s="42"/>
      <c r="O164" s="43"/>
      <c r="P164" s="44"/>
      <c r="Q164" s="44"/>
      <c r="R164" s="44"/>
      <c r="S164" s="45" t="s">
        <v>16</v>
      </c>
      <c r="T164" s="45"/>
      <c r="U164" s="35" t="s">
        <v>55</v>
      </c>
      <c r="V164" s="38"/>
      <c r="W164" s="39"/>
    </row>
    <row r="165" spans="1:23" ht="4.5" customHeight="1">
      <c r="A165" s="46"/>
      <c r="B165" s="47"/>
      <c r="C165" s="48"/>
      <c r="D165" s="49"/>
      <c r="E165" s="50"/>
      <c r="F165" s="51"/>
      <c r="G165" s="52"/>
      <c r="H165" s="52"/>
      <c r="I165" s="48"/>
      <c r="J165" s="47"/>
      <c r="K165" s="53"/>
      <c r="L165" s="40"/>
      <c r="M165" s="46"/>
      <c r="N165" s="47"/>
      <c r="O165" s="48"/>
      <c r="P165" s="49"/>
      <c r="Q165" s="50"/>
      <c r="R165" s="51"/>
      <c r="S165" s="52"/>
      <c r="T165" s="52"/>
      <c r="U165" s="48"/>
      <c r="V165" s="47"/>
      <c r="W165" s="53"/>
    </row>
    <row r="166" spans="1:23" s="65" customFormat="1" ht="12.75" customHeight="1">
      <c r="A166" s="54" t="s">
        <v>1114</v>
      </c>
      <c r="B166" s="55"/>
      <c r="C166" s="56"/>
      <c r="D166" s="57"/>
      <c r="E166" s="58" t="s">
        <v>19</v>
      </c>
      <c r="F166" s="59" t="s">
        <v>1241</v>
      </c>
      <c r="G166" s="60"/>
      <c r="H166" s="61"/>
      <c r="I166" s="135">
        <v>0</v>
      </c>
      <c r="J166" s="135"/>
      <c r="K166" s="136"/>
      <c r="L166" s="62"/>
      <c r="M166" s="63" t="s">
        <v>1114</v>
      </c>
      <c r="N166" s="55"/>
      <c r="O166" s="56"/>
      <c r="P166" s="57"/>
      <c r="Q166" s="58" t="s">
        <v>19</v>
      </c>
      <c r="R166" s="64" t="s">
        <v>699</v>
      </c>
      <c r="S166" s="60"/>
      <c r="T166" s="61"/>
      <c r="U166" s="135">
        <v>0</v>
      </c>
      <c r="V166" s="135"/>
      <c r="W166" s="136"/>
    </row>
    <row r="167" spans="1:23" s="65" customFormat="1" ht="12.75" customHeight="1">
      <c r="A167" s="66"/>
      <c r="B167" s="55"/>
      <c r="C167" s="56"/>
      <c r="D167" s="57"/>
      <c r="E167" s="67" t="s">
        <v>21</v>
      </c>
      <c r="F167" s="59" t="s">
        <v>252</v>
      </c>
      <c r="G167" s="68"/>
      <c r="H167" s="69"/>
      <c r="I167" s="73"/>
      <c r="J167" s="130">
        <v>15.1</v>
      </c>
      <c r="K167" s="131"/>
      <c r="L167" s="62"/>
      <c r="M167" s="66"/>
      <c r="N167" s="55"/>
      <c r="O167" s="56"/>
      <c r="P167" s="57"/>
      <c r="Q167" s="67" t="s">
        <v>21</v>
      </c>
      <c r="R167" s="64" t="s">
        <v>1242</v>
      </c>
      <c r="S167" s="68"/>
      <c r="T167" s="69"/>
      <c r="U167" s="73"/>
      <c r="V167" s="130">
        <v>10.1</v>
      </c>
      <c r="W167" s="131"/>
    </row>
    <row r="168" spans="1:23" s="65" customFormat="1" ht="12.75" customHeight="1">
      <c r="A168" s="66"/>
      <c r="B168" s="55"/>
      <c r="C168" s="56"/>
      <c r="D168" s="57"/>
      <c r="E168" s="67" t="s">
        <v>23</v>
      </c>
      <c r="F168" s="59" t="s">
        <v>75</v>
      </c>
      <c r="G168" s="60"/>
      <c r="H168" s="69"/>
      <c r="I168" s="132">
        <v>9.1</v>
      </c>
      <c r="J168" s="130" t="s">
        <v>140</v>
      </c>
      <c r="K168" s="133">
        <v>5.1</v>
      </c>
      <c r="L168" s="62"/>
      <c r="M168" s="66"/>
      <c r="N168" s="55"/>
      <c r="O168" s="56"/>
      <c r="P168" s="57"/>
      <c r="Q168" s="67" t="s">
        <v>23</v>
      </c>
      <c r="R168" s="64" t="s">
        <v>1243</v>
      </c>
      <c r="S168" s="60"/>
      <c r="T168" s="69"/>
      <c r="U168" s="132">
        <v>9.1</v>
      </c>
      <c r="V168" s="130" t="s">
        <v>140</v>
      </c>
      <c r="W168" s="133">
        <v>5.1</v>
      </c>
    </row>
    <row r="169" spans="1:23" s="65" customFormat="1" ht="12.75" customHeight="1">
      <c r="A169" s="66"/>
      <c r="B169" s="55"/>
      <c r="C169" s="56"/>
      <c r="D169" s="57"/>
      <c r="E169" s="58" t="s">
        <v>24</v>
      </c>
      <c r="F169" s="59" t="s">
        <v>1244</v>
      </c>
      <c r="G169" s="60"/>
      <c r="H169" s="69"/>
      <c r="I169" s="73"/>
      <c r="J169" s="130">
        <v>11.1</v>
      </c>
      <c r="K169" s="131"/>
      <c r="L169" s="62"/>
      <c r="M169" s="66"/>
      <c r="N169" s="55"/>
      <c r="O169" s="56"/>
      <c r="P169" s="57"/>
      <c r="Q169" s="58" t="s">
        <v>24</v>
      </c>
      <c r="R169" s="64" t="s">
        <v>519</v>
      </c>
      <c r="S169" s="60"/>
      <c r="T169" s="69"/>
      <c r="U169" s="73"/>
      <c r="V169" s="130">
        <v>16.1</v>
      </c>
      <c r="W169" s="131"/>
    </row>
    <row r="170" spans="1:23" s="65" customFormat="1" ht="12.75" customHeight="1">
      <c r="A170" s="71" t="s">
        <v>19</v>
      </c>
      <c r="B170" s="59" t="s">
        <v>528</v>
      </c>
      <c r="C170" s="56"/>
      <c r="D170" s="57"/>
      <c r="E170" s="72"/>
      <c r="F170" s="60"/>
      <c r="G170" s="58" t="s">
        <v>19</v>
      </c>
      <c r="H170" s="59" t="s">
        <v>1098</v>
      </c>
      <c r="I170" s="60"/>
      <c r="J170" s="73"/>
      <c r="K170" s="70"/>
      <c r="L170" s="62"/>
      <c r="M170" s="71" t="s">
        <v>19</v>
      </c>
      <c r="N170" s="64" t="s">
        <v>400</v>
      </c>
      <c r="O170" s="56"/>
      <c r="P170" s="57"/>
      <c r="Q170" s="72"/>
      <c r="R170" s="106"/>
      <c r="S170" s="58" t="s">
        <v>19</v>
      </c>
      <c r="T170" s="59" t="s">
        <v>1245</v>
      </c>
      <c r="U170" s="60"/>
      <c r="V170" s="73"/>
      <c r="W170" s="70"/>
    </row>
    <row r="171" spans="1:23" s="65" customFormat="1" ht="12.75" customHeight="1">
      <c r="A171" s="74" t="s">
        <v>21</v>
      </c>
      <c r="B171" s="59" t="s">
        <v>1246</v>
      </c>
      <c r="C171" s="75"/>
      <c r="D171" s="57"/>
      <c r="E171" s="72"/>
      <c r="F171" s="69"/>
      <c r="G171" s="67" t="s">
        <v>21</v>
      </c>
      <c r="H171" s="59" t="s">
        <v>406</v>
      </c>
      <c r="I171" s="60"/>
      <c r="J171" s="73"/>
      <c r="K171" s="70"/>
      <c r="L171" s="62"/>
      <c r="M171" s="74" t="s">
        <v>21</v>
      </c>
      <c r="N171" s="64" t="s">
        <v>148</v>
      </c>
      <c r="O171" s="75"/>
      <c r="P171" s="57"/>
      <c r="Q171" s="72"/>
      <c r="R171" s="107"/>
      <c r="S171" s="67" t="s">
        <v>21</v>
      </c>
      <c r="T171" s="59" t="s">
        <v>393</v>
      </c>
      <c r="U171" s="60"/>
      <c r="V171" s="73"/>
      <c r="W171" s="70"/>
    </row>
    <row r="172" spans="1:23" s="65" customFormat="1" ht="12.75" customHeight="1">
      <c r="A172" s="74" t="s">
        <v>23</v>
      </c>
      <c r="B172" s="59" t="s">
        <v>553</v>
      </c>
      <c r="C172" s="56"/>
      <c r="D172" s="57"/>
      <c r="E172" s="72"/>
      <c r="F172" s="69"/>
      <c r="G172" s="67" t="s">
        <v>23</v>
      </c>
      <c r="H172" s="59" t="s">
        <v>682</v>
      </c>
      <c r="I172" s="60"/>
      <c r="J172" s="60"/>
      <c r="K172" s="70"/>
      <c r="L172" s="62"/>
      <c r="M172" s="74" t="s">
        <v>23</v>
      </c>
      <c r="N172" s="64" t="s">
        <v>74</v>
      </c>
      <c r="O172" s="56"/>
      <c r="P172" s="57"/>
      <c r="Q172" s="72"/>
      <c r="R172" s="107"/>
      <c r="S172" s="67" t="s">
        <v>23</v>
      </c>
      <c r="T172" s="59" t="s">
        <v>1247</v>
      </c>
      <c r="U172" s="60"/>
      <c r="V172" s="60"/>
      <c r="W172" s="70"/>
    </row>
    <row r="173" spans="1:23" s="65" customFormat="1" ht="12.75" customHeight="1">
      <c r="A173" s="71" t="s">
        <v>24</v>
      </c>
      <c r="B173" s="59" t="s">
        <v>1015</v>
      </c>
      <c r="C173" s="75"/>
      <c r="D173" s="57"/>
      <c r="E173" s="72"/>
      <c r="F173" s="60"/>
      <c r="G173" s="58" t="s">
        <v>24</v>
      </c>
      <c r="H173" s="59" t="s">
        <v>1248</v>
      </c>
      <c r="I173" s="59" t="s">
        <v>27</v>
      </c>
      <c r="J173" s="73"/>
      <c r="K173" s="70"/>
      <c r="L173" s="62"/>
      <c r="M173" s="71" t="s">
        <v>24</v>
      </c>
      <c r="N173" s="64" t="s">
        <v>1249</v>
      </c>
      <c r="O173" s="75"/>
      <c r="P173" s="57"/>
      <c r="Q173" s="72"/>
      <c r="R173" s="106"/>
      <c r="S173" s="58" t="s">
        <v>24</v>
      </c>
      <c r="T173" s="59" t="s">
        <v>518</v>
      </c>
      <c r="U173" s="59" t="s">
        <v>27</v>
      </c>
      <c r="V173" s="73"/>
      <c r="W173" s="70"/>
    </row>
    <row r="174" spans="1:23" s="65" customFormat="1" ht="12.75" customHeight="1">
      <c r="A174" s="76"/>
      <c r="B174" s="75"/>
      <c r="C174" s="75"/>
      <c r="D174" s="57"/>
      <c r="E174" s="58" t="s">
        <v>19</v>
      </c>
      <c r="F174" s="59" t="s">
        <v>1250</v>
      </c>
      <c r="G174" s="60"/>
      <c r="H174" s="77" t="s">
        <v>30</v>
      </c>
      <c r="I174" s="59" t="s">
        <v>1251</v>
      </c>
      <c r="J174" s="73"/>
      <c r="K174" s="70"/>
      <c r="L174" s="62"/>
      <c r="M174" s="76"/>
      <c r="N174" s="108"/>
      <c r="O174" s="75"/>
      <c r="P174" s="57"/>
      <c r="Q174" s="58" t="s">
        <v>19</v>
      </c>
      <c r="R174" s="64" t="s">
        <v>1091</v>
      </c>
      <c r="S174" s="60"/>
      <c r="T174" s="77" t="s">
        <v>30</v>
      </c>
      <c r="U174" s="59" t="s">
        <v>1252</v>
      </c>
      <c r="V174" s="73"/>
      <c r="W174" s="70"/>
    </row>
    <row r="175" spans="1:23" s="65" customFormat="1" ht="12.75" customHeight="1">
      <c r="A175" s="66"/>
      <c r="B175" s="59" t="s">
        <v>32</v>
      </c>
      <c r="C175" s="56"/>
      <c r="D175" s="57"/>
      <c r="E175" s="67" t="s">
        <v>21</v>
      </c>
      <c r="F175" s="59" t="s">
        <v>698</v>
      </c>
      <c r="G175" s="60"/>
      <c r="H175" s="77" t="s">
        <v>33</v>
      </c>
      <c r="I175" s="59" t="s">
        <v>1253</v>
      </c>
      <c r="J175" s="55"/>
      <c r="K175" s="70"/>
      <c r="L175" s="62"/>
      <c r="M175" s="66"/>
      <c r="N175" s="64" t="s">
        <v>32</v>
      </c>
      <c r="O175" s="56"/>
      <c r="P175" s="57"/>
      <c r="Q175" s="67" t="s">
        <v>21</v>
      </c>
      <c r="R175" s="64" t="s">
        <v>690</v>
      </c>
      <c r="S175" s="60"/>
      <c r="T175" s="77" t="s">
        <v>33</v>
      </c>
      <c r="U175" s="59" t="s">
        <v>1252</v>
      </c>
      <c r="V175" s="55"/>
      <c r="W175" s="70"/>
    </row>
    <row r="176" spans="1:23" s="65" customFormat="1" ht="12.75" customHeight="1">
      <c r="A176" s="66"/>
      <c r="B176" s="59" t="s">
        <v>742</v>
      </c>
      <c r="C176" s="56"/>
      <c r="D176" s="57"/>
      <c r="E176" s="67" t="s">
        <v>23</v>
      </c>
      <c r="F176" s="59" t="s">
        <v>988</v>
      </c>
      <c r="G176" s="73"/>
      <c r="H176" s="77" t="s">
        <v>35</v>
      </c>
      <c r="I176" s="59" t="s">
        <v>1254</v>
      </c>
      <c r="J176" s="55"/>
      <c r="K176" s="70"/>
      <c r="L176" s="62"/>
      <c r="M176" s="66"/>
      <c r="N176" s="64" t="s">
        <v>1255</v>
      </c>
      <c r="O176" s="56"/>
      <c r="P176" s="57"/>
      <c r="Q176" s="67" t="s">
        <v>23</v>
      </c>
      <c r="R176" s="64" t="s">
        <v>665</v>
      </c>
      <c r="S176" s="73"/>
      <c r="T176" s="77" t="s">
        <v>35</v>
      </c>
      <c r="U176" s="59" t="s">
        <v>1256</v>
      </c>
      <c r="V176" s="55"/>
      <c r="W176" s="70"/>
    </row>
    <row r="177" spans="1:23" s="65" customFormat="1" ht="12.75" customHeight="1">
      <c r="A177" s="78"/>
      <c r="B177" s="72"/>
      <c r="C177" s="72"/>
      <c r="D177" s="57"/>
      <c r="E177" s="58" t="s">
        <v>24</v>
      </c>
      <c r="F177" s="59" t="s">
        <v>454</v>
      </c>
      <c r="G177" s="72"/>
      <c r="H177" s="77" t="s">
        <v>36</v>
      </c>
      <c r="I177" s="59" t="s">
        <v>1254</v>
      </c>
      <c r="J177" s="72"/>
      <c r="K177" s="79"/>
      <c r="L177" s="80"/>
      <c r="M177" s="78"/>
      <c r="N177" s="72"/>
      <c r="O177" s="72"/>
      <c r="P177" s="57"/>
      <c r="Q177" s="58" t="s">
        <v>24</v>
      </c>
      <c r="R177" s="64" t="s">
        <v>300</v>
      </c>
      <c r="S177" s="72"/>
      <c r="T177" s="77" t="s">
        <v>36</v>
      </c>
      <c r="U177" s="59" t="s">
        <v>1256</v>
      </c>
      <c r="V177" s="72"/>
      <c r="W177" s="79"/>
    </row>
    <row r="178" spans="1:23" ht="4.5" customHeight="1">
      <c r="A178" s="81"/>
      <c r="B178" s="82"/>
      <c r="C178" s="83"/>
      <c r="D178" s="84"/>
      <c r="E178" s="85"/>
      <c r="F178" s="86"/>
      <c r="G178" s="87"/>
      <c r="H178" s="87"/>
      <c r="I178" s="83"/>
      <c r="J178" s="82"/>
      <c r="K178" s="88"/>
      <c r="M178" s="81"/>
      <c r="N178" s="82"/>
      <c r="O178" s="83"/>
      <c r="P178" s="84"/>
      <c r="Q178" s="85"/>
      <c r="R178" s="86"/>
      <c r="S178" s="87"/>
      <c r="T178" s="87"/>
      <c r="U178" s="83"/>
      <c r="V178" s="82"/>
      <c r="W178" s="88"/>
    </row>
    <row r="179" spans="1:23" ht="12.75" customHeight="1">
      <c r="A179" s="90"/>
      <c r="B179" s="90" t="s">
        <v>37</v>
      </c>
      <c r="C179" s="91"/>
      <c r="D179" s="92" t="s">
        <v>38</v>
      </c>
      <c r="E179" s="92" t="s">
        <v>39</v>
      </c>
      <c r="F179" s="92" t="s">
        <v>40</v>
      </c>
      <c r="G179" s="93" t="s">
        <v>41</v>
      </c>
      <c r="H179" s="93"/>
      <c r="I179" s="91" t="s">
        <v>42</v>
      </c>
      <c r="J179" s="92" t="s">
        <v>37</v>
      </c>
      <c r="K179" s="90" t="s">
        <v>43</v>
      </c>
      <c r="L179" s="40">
        <v>150</v>
      </c>
      <c r="M179" s="90"/>
      <c r="N179" s="90" t="s">
        <v>37</v>
      </c>
      <c r="O179" s="91"/>
      <c r="P179" s="92" t="s">
        <v>38</v>
      </c>
      <c r="Q179" s="92" t="s">
        <v>39</v>
      </c>
      <c r="R179" s="92" t="s">
        <v>40</v>
      </c>
      <c r="S179" s="93" t="s">
        <v>41</v>
      </c>
      <c r="T179" s="93"/>
      <c r="U179" s="91" t="s">
        <v>42</v>
      </c>
      <c r="V179" s="92" t="s">
        <v>37</v>
      </c>
      <c r="W179" s="90" t="s">
        <v>43</v>
      </c>
    </row>
    <row r="180" spans="1:23" ht="12.75">
      <c r="A180" s="94" t="s">
        <v>43</v>
      </c>
      <c r="B180" s="94" t="s">
        <v>44</v>
      </c>
      <c r="C180" s="95" t="s">
        <v>45</v>
      </c>
      <c r="D180" s="96" t="s">
        <v>46</v>
      </c>
      <c r="E180" s="96" t="s">
        <v>47</v>
      </c>
      <c r="F180" s="96"/>
      <c r="G180" s="97" t="s">
        <v>45</v>
      </c>
      <c r="H180" s="97" t="s">
        <v>42</v>
      </c>
      <c r="I180" s="95"/>
      <c r="J180" s="94" t="s">
        <v>44</v>
      </c>
      <c r="K180" s="94"/>
      <c r="L180" s="40">
        <v>150</v>
      </c>
      <c r="M180" s="94" t="s">
        <v>43</v>
      </c>
      <c r="N180" s="94" t="s">
        <v>44</v>
      </c>
      <c r="O180" s="95" t="s">
        <v>45</v>
      </c>
      <c r="P180" s="96" t="s">
        <v>46</v>
      </c>
      <c r="Q180" s="96" t="s">
        <v>47</v>
      </c>
      <c r="R180" s="96"/>
      <c r="S180" s="97" t="s">
        <v>45</v>
      </c>
      <c r="T180" s="97" t="s">
        <v>42</v>
      </c>
      <c r="U180" s="95"/>
      <c r="V180" s="94" t="s">
        <v>44</v>
      </c>
      <c r="W180" s="94"/>
    </row>
    <row r="181" spans="1:23" ht="16.5" customHeight="1">
      <c r="A181" s="98">
        <v>-10</v>
      </c>
      <c r="B181" s="99">
        <v>0</v>
      </c>
      <c r="C181" s="100">
        <v>31</v>
      </c>
      <c r="D181" s="101" t="s">
        <v>61</v>
      </c>
      <c r="E181" s="101" t="s">
        <v>30</v>
      </c>
      <c r="F181" s="101">
        <v>9</v>
      </c>
      <c r="G181" s="101"/>
      <c r="H181" s="101">
        <v>50</v>
      </c>
      <c r="I181" s="100">
        <v>11</v>
      </c>
      <c r="J181" s="99">
        <v>14</v>
      </c>
      <c r="K181" s="98">
        <v>10</v>
      </c>
      <c r="L181" s="40"/>
      <c r="M181" s="98">
        <v>2</v>
      </c>
      <c r="N181" s="99">
        <v>14</v>
      </c>
      <c r="O181" s="100">
        <v>31</v>
      </c>
      <c r="P181" s="101" t="s">
        <v>48</v>
      </c>
      <c r="Q181" s="101" t="s">
        <v>33</v>
      </c>
      <c r="R181" s="101">
        <v>12</v>
      </c>
      <c r="S181" s="101">
        <v>690</v>
      </c>
      <c r="T181" s="101"/>
      <c r="U181" s="100">
        <v>11</v>
      </c>
      <c r="V181" s="99">
        <v>0</v>
      </c>
      <c r="W181" s="98">
        <v>-2</v>
      </c>
    </row>
    <row r="182" spans="1:23" ht="16.5" customHeight="1">
      <c r="A182" s="98">
        <v>-1</v>
      </c>
      <c r="B182" s="99">
        <v>2</v>
      </c>
      <c r="C182" s="100">
        <v>12</v>
      </c>
      <c r="D182" s="101" t="s">
        <v>48</v>
      </c>
      <c r="E182" s="101" t="s">
        <v>30</v>
      </c>
      <c r="F182" s="101">
        <v>9</v>
      </c>
      <c r="G182" s="101">
        <v>400</v>
      </c>
      <c r="H182" s="101"/>
      <c r="I182" s="100">
        <v>32</v>
      </c>
      <c r="J182" s="99">
        <v>12</v>
      </c>
      <c r="K182" s="98">
        <v>1</v>
      </c>
      <c r="L182" s="40"/>
      <c r="M182" s="98">
        <v>0</v>
      </c>
      <c r="N182" s="99">
        <v>9</v>
      </c>
      <c r="O182" s="100">
        <v>12</v>
      </c>
      <c r="P182" s="101" t="s">
        <v>48</v>
      </c>
      <c r="Q182" s="101" t="s">
        <v>33</v>
      </c>
      <c r="R182" s="101">
        <v>10</v>
      </c>
      <c r="S182" s="101">
        <v>630</v>
      </c>
      <c r="T182" s="101"/>
      <c r="U182" s="100">
        <v>32</v>
      </c>
      <c r="V182" s="99">
        <v>5</v>
      </c>
      <c r="W182" s="98">
        <v>0</v>
      </c>
    </row>
    <row r="183" spans="1:23" ht="16.5" customHeight="1">
      <c r="A183" s="98">
        <v>0</v>
      </c>
      <c r="B183" s="99">
        <v>6</v>
      </c>
      <c r="C183" s="100">
        <v>82</v>
      </c>
      <c r="D183" s="101" t="s">
        <v>61</v>
      </c>
      <c r="E183" s="101" t="s">
        <v>30</v>
      </c>
      <c r="F183" s="101">
        <v>10</v>
      </c>
      <c r="G183" s="101">
        <v>420</v>
      </c>
      <c r="H183" s="101"/>
      <c r="I183" s="100">
        <v>21</v>
      </c>
      <c r="J183" s="102">
        <v>8</v>
      </c>
      <c r="K183" s="103">
        <v>0</v>
      </c>
      <c r="L183" s="104"/>
      <c r="M183" s="103">
        <v>0</v>
      </c>
      <c r="N183" s="102">
        <v>9</v>
      </c>
      <c r="O183" s="100">
        <v>82</v>
      </c>
      <c r="P183" s="101" t="s">
        <v>48</v>
      </c>
      <c r="Q183" s="101" t="s">
        <v>33</v>
      </c>
      <c r="R183" s="101">
        <v>10</v>
      </c>
      <c r="S183" s="101">
        <v>630</v>
      </c>
      <c r="T183" s="101"/>
      <c r="U183" s="100">
        <v>21</v>
      </c>
      <c r="V183" s="99">
        <v>5</v>
      </c>
      <c r="W183" s="98">
        <v>0</v>
      </c>
    </row>
    <row r="184" spans="1:23" ht="16.5" customHeight="1">
      <c r="A184" s="98">
        <v>1</v>
      </c>
      <c r="B184" s="99">
        <v>11</v>
      </c>
      <c r="C184" s="100">
        <v>23</v>
      </c>
      <c r="D184" s="101" t="s">
        <v>61</v>
      </c>
      <c r="E184" s="101" t="s">
        <v>33</v>
      </c>
      <c r="F184" s="101">
        <v>11</v>
      </c>
      <c r="G184" s="101">
        <v>450</v>
      </c>
      <c r="H184" s="101"/>
      <c r="I184" s="100">
        <v>81</v>
      </c>
      <c r="J184" s="99">
        <v>3</v>
      </c>
      <c r="K184" s="98">
        <v>-1</v>
      </c>
      <c r="L184" s="40"/>
      <c r="M184" s="98">
        <v>-1</v>
      </c>
      <c r="N184" s="99">
        <v>2</v>
      </c>
      <c r="O184" s="100">
        <v>23</v>
      </c>
      <c r="P184" s="101" t="s">
        <v>48</v>
      </c>
      <c r="Q184" s="101" t="s">
        <v>33</v>
      </c>
      <c r="R184" s="101">
        <v>9</v>
      </c>
      <c r="S184" s="101">
        <v>600</v>
      </c>
      <c r="T184" s="101"/>
      <c r="U184" s="100">
        <v>81</v>
      </c>
      <c r="V184" s="99">
        <v>12</v>
      </c>
      <c r="W184" s="98">
        <v>1</v>
      </c>
    </row>
    <row r="185" spans="1:23" ht="16.5" customHeight="1">
      <c r="A185" s="98">
        <v>1</v>
      </c>
      <c r="B185" s="99">
        <v>11</v>
      </c>
      <c r="C185" s="100">
        <v>41</v>
      </c>
      <c r="D185" s="101" t="s">
        <v>61</v>
      </c>
      <c r="E185" s="101" t="s">
        <v>33</v>
      </c>
      <c r="F185" s="101">
        <v>11</v>
      </c>
      <c r="G185" s="101">
        <v>450</v>
      </c>
      <c r="H185" s="101"/>
      <c r="I185" s="100">
        <v>71</v>
      </c>
      <c r="J185" s="99">
        <v>3</v>
      </c>
      <c r="K185" s="98">
        <v>-1</v>
      </c>
      <c r="L185" s="40"/>
      <c r="M185" s="98">
        <v>0</v>
      </c>
      <c r="N185" s="99">
        <v>9</v>
      </c>
      <c r="O185" s="100">
        <v>41</v>
      </c>
      <c r="P185" s="101" t="s">
        <v>48</v>
      </c>
      <c r="Q185" s="101" t="s">
        <v>33</v>
      </c>
      <c r="R185" s="101">
        <v>10</v>
      </c>
      <c r="S185" s="101">
        <v>630</v>
      </c>
      <c r="T185" s="101"/>
      <c r="U185" s="100">
        <v>71</v>
      </c>
      <c r="V185" s="99">
        <v>5</v>
      </c>
      <c r="W185" s="98">
        <v>0</v>
      </c>
    </row>
    <row r="186" spans="1:23" ht="16.5" customHeight="1">
      <c r="A186" s="98">
        <v>0</v>
      </c>
      <c r="B186" s="99">
        <v>6</v>
      </c>
      <c r="C186" s="100">
        <v>72</v>
      </c>
      <c r="D186" s="101" t="s">
        <v>61</v>
      </c>
      <c r="E186" s="101" t="s">
        <v>30</v>
      </c>
      <c r="F186" s="101">
        <v>10</v>
      </c>
      <c r="G186" s="101">
        <v>420</v>
      </c>
      <c r="H186" s="101"/>
      <c r="I186" s="100">
        <v>42</v>
      </c>
      <c r="J186" s="99">
        <v>8</v>
      </c>
      <c r="K186" s="98">
        <v>0</v>
      </c>
      <c r="L186" s="40"/>
      <c r="M186" s="98">
        <v>0</v>
      </c>
      <c r="N186" s="99">
        <v>9</v>
      </c>
      <c r="O186" s="100">
        <v>72</v>
      </c>
      <c r="P186" s="101" t="s">
        <v>48</v>
      </c>
      <c r="Q186" s="101" t="s">
        <v>30</v>
      </c>
      <c r="R186" s="101">
        <v>10</v>
      </c>
      <c r="S186" s="101">
        <v>630</v>
      </c>
      <c r="T186" s="101"/>
      <c r="U186" s="100">
        <v>42</v>
      </c>
      <c r="V186" s="99">
        <v>5</v>
      </c>
      <c r="W186" s="98">
        <v>0</v>
      </c>
    </row>
    <row r="187" spans="1:23" ht="16.5" customHeight="1">
      <c r="A187" s="98">
        <v>0</v>
      </c>
      <c r="B187" s="99">
        <v>6</v>
      </c>
      <c r="C187" s="100">
        <v>51</v>
      </c>
      <c r="D187" s="101" t="s">
        <v>61</v>
      </c>
      <c r="E187" s="101" t="s">
        <v>30</v>
      </c>
      <c r="F187" s="101">
        <v>10</v>
      </c>
      <c r="G187" s="101">
        <v>420</v>
      </c>
      <c r="H187" s="101"/>
      <c r="I187" s="100">
        <v>61</v>
      </c>
      <c r="J187" s="102">
        <v>8</v>
      </c>
      <c r="K187" s="103">
        <v>0</v>
      </c>
      <c r="L187" s="104"/>
      <c r="M187" s="103">
        <v>-1</v>
      </c>
      <c r="N187" s="102">
        <v>2</v>
      </c>
      <c r="O187" s="100">
        <v>51</v>
      </c>
      <c r="P187" s="101" t="s">
        <v>48</v>
      </c>
      <c r="Q187" s="101" t="s">
        <v>33</v>
      </c>
      <c r="R187" s="101">
        <v>9</v>
      </c>
      <c r="S187" s="101">
        <v>600</v>
      </c>
      <c r="T187" s="101"/>
      <c r="U187" s="100">
        <v>61</v>
      </c>
      <c r="V187" s="99">
        <v>12</v>
      </c>
      <c r="W187" s="98">
        <v>1</v>
      </c>
    </row>
    <row r="188" spans="1:23" ht="16.5" customHeight="1">
      <c r="A188" s="98">
        <v>2</v>
      </c>
      <c r="B188" s="99">
        <v>14</v>
      </c>
      <c r="C188" s="100">
        <v>62</v>
      </c>
      <c r="D188" s="101" t="s">
        <v>61</v>
      </c>
      <c r="E188" s="101" t="s">
        <v>33</v>
      </c>
      <c r="F188" s="101">
        <v>12</v>
      </c>
      <c r="G188" s="101">
        <v>480</v>
      </c>
      <c r="H188" s="101"/>
      <c r="I188" s="100">
        <v>53</v>
      </c>
      <c r="J188" s="99">
        <v>0</v>
      </c>
      <c r="K188" s="98">
        <v>-2</v>
      </c>
      <c r="L188" s="40"/>
      <c r="M188" s="98">
        <v>-1</v>
      </c>
      <c r="N188" s="99">
        <v>2</v>
      </c>
      <c r="O188" s="100">
        <v>62</v>
      </c>
      <c r="P188" s="101" t="s">
        <v>48</v>
      </c>
      <c r="Q188" s="101" t="s">
        <v>33</v>
      </c>
      <c r="R188" s="101">
        <v>9</v>
      </c>
      <c r="S188" s="101">
        <v>600</v>
      </c>
      <c r="T188" s="101"/>
      <c r="U188" s="100">
        <v>53</v>
      </c>
      <c r="V188" s="99">
        <v>12</v>
      </c>
      <c r="W188" s="98">
        <v>1</v>
      </c>
    </row>
  </sheetData>
  <sheetProtection/>
  <mergeCells count="14">
    <mergeCell ref="I4:K4"/>
    <mergeCell ref="U4:W4"/>
    <mergeCell ref="I31:K31"/>
    <mergeCell ref="U31:W31"/>
    <mergeCell ref="I58:K58"/>
    <mergeCell ref="U58:W58"/>
    <mergeCell ref="I166:K166"/>
    <mergeCell ref="U166:W166"/>
    <mergeCell ref="I85:K85"/>
    <mergeCell ref="U85:W85"/>
    <mergeCell ref="I112:K112"/>
    <mergeCell ref="U112:W112"/>
    <mergeCell ref="I139:K139"/>
    <mergeCell ref="U139:W13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41" customWidth="1"/>
    <col min="2" max="2" width="5.25390625" style="41" customWidth="1"/>
    <col min="3" max="3" width="4.375" style="105" customWidth="1"/>
    <col min="4" max="4" width="6.375" style="41" customWidth="1"/>
    <col min="5" max="5" width="3.25390625" style="41" customWidth="1"/>
    <col min="6" max="6" width="3.75390625" style="41" customWidth="1"/>
    <col min="7" max="7" width="6.875" style="41" customWidth="1"/>
    <col min="8" max="8" width="6.25390625" style="41" customWidth="1"/>
    <col min="9" max="9" width="4.625" style="105" customWidth="1"/>
    <col min="10" max="10" width="5.125" style="41" customWidth="1"/>
    <col min="11" max="11" width="6.00390625" style="41" customWidth="1"/>
    <col min="12" max="12" width="0.74609375" style="89" customWidth="1"/>
    <col min="13" max="13" width="6.00390625" style="41" customWidth="1"/>
    <col min="14" max="14" width="5.25390625" style="41" customWidth="1"/>
    <col min="15" max="15" width="4.625" style="105" customWidth="1"/>
    <col min="16" max="16" width="5.75390625" style="41" customWidth="1"/>
    <col min="17" max="17" width="3.25390625" style="41" customWidth="1"/>
    <col min="18" max="18" width="3.75390625" style="41" customWidth="1"/>
    <col min="19" max="19" width="7.375" style="41" customWidth="1"/>
    <col min="20" max="20" width="5.75390625" style="41" customWidth="1"/>
    <col min="21" max="21" width="4.25390625" style="105" customWidth="1"/>
    <col min="22" max="22" width="5.25390625" style="41" customWidth="1"/>
    <col min="23" max="23" width="6.00390625" style="41" customWidth="1"/>
    <col min="24" max="16384" width="5.00390625" style="41" customWidth="1"/>
  </cols>
  <sheetData>
    <row r="1" spans="1:23" ht="15">
      <c r="A1" s="32"/>
      <c r="B1" s="33" t="s">
        <v>10</v>
      </c>
      <c r="C1" s="34"/>
      <c r="D1" s="33"/>
      <c r="E1" s="35">
        <v>21</v>
      </c>
      <c r="F1" s="36"/>
      <c r="G1" s="37" t="s">
        <v>12</v>
      </c>
      <c r="H1" s="37"/>
      <c r="I1" s="38" t="s">
        <v>13</v>
      </c>
      <c r="J1" s="38"/>
      <c r="K1" s="39"/>
      <c r="L1" s="40">
        <v>150</v>
      </c>
      <c r="M1" s="32"/>
      <c r="N1" s="33" t="s">
        <v>10</v>
      </c>
      <c r="O1" s="34"/>
      <c r="P1" s="33"/>
      <c r="Q1" s="35">
        <v>22</v>
      </c>
      <c r="R1" s="36"/>
      <c r="S1" s="37" t="s">
        <v>12</v>
      </c>
      <c r="T1" s="37"/>
      <c r="U1" s="38" t="s">
        <v>15</v>
      </c>
      <c r="V1" s="38"/>
      <c r="W1" s="39"/>
    </row>
    <row r="2" spans="1:23" ht="12.75">
      <c r="A2" s="42"/>
      <c r="B2" s="42"/>
      <c r="C2" s="43"/>
      <c r="D2" s="44"/>
      <c r="E2" s="44"/>
      <c r="F2" s="44"/>
      <c r="G2" s="45" t="s">
        <v>16</v>
      </c>
      <c r="H2" s="45"/>
      <c r="I2" s="38" t="s">
        <v>18</v>
      </c>
      <c r="J2" s="38"/>
      <c r="K2" s="39"/>
      <c r="L2" s="40">
        <v>150</v>
      </c>
      <c r="M2" s="42"/>
      <c r="N2" s="42"/>
      <c r="O2" s="43"/>
      <c r="P2" s="44"/>
      <c r="Q2" s="44"/>
      <c r="R2" s="44"/>
      <c r="S2" s="45" t="s">
        <v>16</v>
      </c>
      <c r="T2" s="45"/>
      <c r="U2" s="38" t="s">
        <v>54</v>
      </c>
      <c r="V2" s="38"/>
      <c r="W2" s="39"/>
    </row>
    <row r="3" spans="1:23" ht="4.5" customHeight="1">
      <c r="A3" s="46"/>
      <c r="B3" s="47"/>
      <c r="C3" s="48"/>
      <c r="D3" s="49"/>
      <c r="E3" s="50"/>
      <c r="F3" s="51"/>
      <c r="G3" s="52"/>
      <c r="H3" s="52"/>
      <c r="I3" s="48"/>
      <c r="J3" s="47"/>
      <c r="K3" s="53"/>
      <c r="L3" s="40"/>
      <c r="M3" s="46"/>
      <c r="N3" s="47"/>
      <c r="O3" s="48"/>
      <c r="P3" s="49"/>
      <c r="Q3" s="50"/>
      <c r="R3" s="51"/>
      <c r="S3" s="52"/>
      <c r="T3" s="52"/>
      <c r="U3" s="48"/>
      <c r="V3" s="47"/>
      <c r="W3" s="53"/>
    </row>
    <row r="4" spans="1:23" s="65" customFormat="1" ht="12.75" customHeight="1">
      <c r="A4" s="54" t="s">
        <v>1257</v>
      </c>
      <c r="B4" s="55"/>
      <c r="C4" s="56"/>
      <c r="D4" s="57"/>
      <c r="E4" s="58" t="s">
        <v>19</v>
      </c>
      <c r="F4" s="59" t="s">
        <v>173</v>
      </c>
      <c r="G4" s="60"/>
      <c r="H4" s="61"/>
      <c r="I4" s="135">
        <v>0</v>
      </c>
      <c r="J4" s="135"/>
      <c r="K4" s="136"/>
      <c r="L4" s="62"/>
      <c r="M4" s="63" t="s">
        <v>1257</v>
      </c>
      <c r="N4" s="55"/>
      <c r="O4" s="56"/>
      <c r="P4" s="57"/>
      <c r="Q4" s="58" t="s">
        <v>19</v>
      </c>
      <c r="R4" s="64" t="s">
        <v>717</v>
      </c>
      <c r="S4" s="60"/>
      <c r="T4" s="61"/>
      <c r="U4" s="135">
        <v>0</v>
      </c>
      <c r="V4" s="135"/>
      <c r="W4" s="136"/>
    </row>
    <row r="5" spans="1:23" s="65" customFormat="1" ht="12.75" customHeight="1">
      <c r="A5" s="66"/>
      <c r="B5" s="55"/>
      <c r="C5" s="56"/>
      <c r="D5" s="57"/>
      <c r="E5" s="67" t="s">
        <v>21</v>
      </c>
      <c r="F5" s="59" t="s">
        <v>77</v>
      </c>
      <c r="G5" s="68"/>
      <c r="H5" s="69"/>
      <c r="I5" s="73"/>
      <c r="J5" s="130">
        <v>2.1</v>
      </c>
      <c r="K5" s="131"/>
      <c r="L5" s="62"/>
      <c r="M5" s="66"/>
      <c r="N5" s="55"/>
      <c r="O5" s="56"/>
      <c r="P5" s="57"/>
      <c r="Q5" s="67" t="s">
        <v>21</v>
      </c>
      <c r="R5" s="64" t="s">
        <v>1258</v>
      </c>
      <c r="S5" s="68"/>
      <c r="T5" s="69"/>
      <c r="U5" s="73"/>
      <c r="V5" s="130">
        <v>11.1</v>
      </c>
      <c r="W5" s="131"/>
    </row>
    <row r="6" spans="1:23" s="65" customFormat="1" ht="12.75" customHeight="1">
      <c r="A6" s="66"/>
      <c r="B6" s="55"/>
      <c r="C6" s="56"/>
      <c r="D6" s="57"/>
      <c r="E6" s="67" t="s">
        <v>23</v>
      </c>
      <c r="F6" s="59" t="s">
        <v>1259</v>
      </c>
      <c r="G6" s="60"/>
      <c r="H6" s="69"/>
      <c r="I6" s="132">
        <v>15.1</v>
      </c>
      <c r="J6" s="130" t="s">
        <v>140</v>
      </c>
      <c r="K6" s="133">
        <v>9.1</v>
      </c>
      <c r="L6" s="62"/>
      <c r="M6" s="66"/>
      <c r="N6" s="55"/>
      <c r="O6" s="56"/>
      <c r="P6" s="57"/>
      <c r="Q6" s="67" t="s">
        <v>23</v>
      </c>
      <c r="R6" s="64" t="s">
        <v>491</v>
      </c>
      <c r="S6" s="60"/>
      <c r="T6" s="69"/>
      <c r="U6" s="132">
        <v>6.1</v>
      </c>
      <c r="V6" s="130" t="s">
        <v>140</v>
      </c>
      <c r="W6" s="133">
        <v>13.1</v>
      </c>
    </row>
    <row r="7" spans="1:23" s="65" customFormat="1" ht="12.75" customHeight="1">
      <c r="A7" s="66"/>
      <c r="B7" s="55"/>
      <c r="C7" s="56"/>
      <c r="D7" s="57"/>
      <c r="E7" s="58" t="s">
        <v>24</v>
      </c>
      <c r="F7" s="59" t="s">
        <v>1260</v>
      </c>
      <c r="G7" s="60"/>
      <c r="H7" s="69"/>
      <c r="I7" s="73"/>
      <c r="J7" s="130">
        <v>14.1</v>
      </c>
      <c r="K7" s="131"/>
      <c r="L7" s="62"/>
      <c r="M7" s="66"/>
      <c r="N7" s="55"/>
      <c r="O7" s="56"/>
      <c r="P7" s="57"/>
      <c r="Q7" s="58" t="s">
        <v>24</v>
      </c>
      <c r="R7" s="64" t="s">
        <v>146</v>
      </c>
      <c r="S7" s="60"/>
      <c r="T7" s="69"/>
      <c r="U7" s="73"/>
      <c r="V7" s="130">
        <v>10.1</v>
      </c>
      <c r="W7" s="131"/>
    </row>
    <row r="8" spans="1:23" s="65" customFormat="1" ht="12.75" customHeight="1">
      <c r="A8" s="71" t="s">
        <v>19</v>
      </c>
      <c r="B8" s="59" t="s">
        <v>1261</v>
      </c>
      <c r="C8" s="56"/>
      <c r="D8" s="57"/>
      <c r="E8" s="72"/>
      <c r="F8" s="60"/>
      <c r="G8" s="58" t="s">
        <v>19</v>
      </c>
      <c r="H8" s="59" t="s">
        <v>17</v>
      </c>
      <c r="I8" s="60"/>
      <c r="J8" s="73"/>
      <c r="K8" s="70"/>
      <c r="L8" s="62"/>
      <c r="M8" s="71" t="s">
        <v>19</v>
      </c>
      <c r="N8" s="64" t="s">
        <v>60</v>
      </c>
      <c r="O8" s="56"/>
      <c r="P8" s="57"/>
      <c r="Q8" s="72"/>
      <c r="R8" s="60"/>
      <c r="S8" s="58" t="s">
        <v>19</v>
      </c>
      <c r="T8" s="59" t="s">
        <v>745</v>
      </c>
      <c r="U8" s="60"/>
      <c r="V8" s="73"/>
      <c r="W8" s="70"/>
    </row>
    <row r="9" spans="1:23" s="65" customFormat="1" ht="12.75" customHeight="1">
      <c r="A9" s="74" t="s">
        <v>21</v>
      </c>
      <c r="B9" s="59" t="s">
        <v>397</v>
      </c>
      <c r="C9" s="75"/>
      <c r="D9" s="57"/>
      <c r="E9" s="72"/>
      <c r="F9" s="69"/>
      <c r="G9" s="67" t="s">
        <v>21</v>
      </c>
      <c r="H9" s="59" t="s">
        <v>1262</v>
      </c>
      <c r="I9" s="60"/>
      <c r="J9" s="73"/>
      <c r="K9" s="70"/>
      <c r="L9" s="62"/>
      <c r="M9" s="74" t="s">
        <v>21</v>
      </c>
      <c r="N9" s="64" t="s">
        <v>1263</v>
      </c>
      <c r="O9" s="75"/>
      <c r="P9" s="57"/>
      <c r="Q9" s="72"/>
      <c r="R9" s="69"/>
      <c r="S9" s="67" t="s">
        <v>21</v>
      </c>
      <c r="T9" s="59" t="s">
        <v>56</v>
      </c>
      <c r="U9" s="60"/>
      <c r="V9" s="73"/>
      <c r="W9" s="70"/>
    </row>
    <row r="10" spans="1:23" s="65" customFormat="1" ht="12.75" customHeight="1">
      <c r="A10" s="74" t="s">
        <v>23</v>
      </c>
      <c r="B10" s="59" t="s">
        <v>1073</v>
      </c>
      <c r="C10" s="56"/>
      <c r="D10" s="57"/>
      <c r="E10" s="72"/>
      <c r="F10" s="69"/>
      <c r="G10" s="67" t="s">
        <v>23</v>
      </c>
      <c r="H10" s="59" t="s">
        <v>294</v>
      </c>
      <c r="I10" s="60"/>
      <c r="J10" s="60"/>
      <c r="K10" s="70"/>
      <c r="L10" s="62"/>
      <c r="M10" s="74" t="s">
        <v>23</v>
      </c>
      <c r="N10" s="64" t="s">
        <v>254</v>
      </c>
      <c r="O10" s="56"/>
      <c r="P10" s="57"/>
      <c r="Q10" s="72"/>
      <c r="R10" s="69"/>
      <c r="S10" s="67" t="s">
        <v>23</v>
      </c>
      <c r="T10" s="59" t="s">
        <v>395</v>
      </c>
      <c r="U10" s="60"/>
      <c r="V10" s="60"/>
      <c r="W10" s="70"/>
    </row>
    <row r="11" spans="1:23" s="65" customFormat="1" ht="12.75" customHeight="1">
      <c r="A11" s="71" t="s">
        <v>24</v>
      </c>
      <c r="B11" s="59" t="s">
        <v>410</v>
      </c>
      <c r="C11" s="75"/>
      <c r="D11" s="57"/>
      <c r="E11" s="72"/>
      <c r="F11" s="60"/>
      <c r="G11" s="58" t="s">
        <v>24</v>
      </c>
      <c r="H11" s="59" t="s">
        <v>76</v>
      </c>
      <c r="I11" s="59" t="s">
        <v>27</v>
      </c>
      <c r="J11" s="73"/>
      <c r="K11" s="70"/>
      <c r="L11" s="62"/>
      <c r="M11" s="71" t="s">
        <v>24</v>
      </c>
      <c r="N11" s="64" t="s">
        <v>234</v>
      </c>
      <c r="O11" s="75"/>
      <c r="P11" s="57"/>
      <c r="Q11" s="72"/>
      <c r="R11" s="60"/>
      <c r="S11" s="58" t="s">
        <v>24</v>
      </c>
      <c r="T11" s="59" t="s">
        <v>1264</v>
      </c>
      <c r="U11" s="59" t="s">
        <v>29</v>
      </c>
      <c r="V11" s="73"/>
      <c r="W11" s="70"/>
    </row>
    <row r="12" spans="1:23" s="65" customFormat="1" ht="12.75" customHeight="1">
      <c r="A12" s="76"/>
      <c r="B12" s="75"/>
      <c r="C12" s="75"/>
      <c r="D12" s="57"/>
      <c r="E12" s="58" t="s">
        <v>19</v>
      </c>
      <c r="F12" s="59" t="s">
        <v>1265</v>
      </c>
      <c r="G12" s="60"/>
      <c r="H12" s="77" t="s">
        <v>30</v>
      </c>
      <c r="I12" s="59" t="s">
        <v>1266</v>
      </c>
      <c r="J12" s="73"/>
      <c r="K12" s="70"/>
      <c r="L12" s="62"/>
      <c r="M12" s="76"/>
      <c r="N12" s="75"/>
      <c r="O12" s="75"/>
      <c r="P12" s="57"/>
      <c r="Q12" s="58" t="s">
        <v>19</v>
      </c>
      <c r="R12" s="64" t="s">
        <v>1267</v>
      </c>
      <c r="S12" s="60"/>
      <c r="T12" s="77" t="s">
        <v>30</v>
      </c>
      <c r="U12" s="59" t="s">
        <v>1268</v>
      </c>
      <c r="V12" s="73"/>
      <c r="W12" s="70"/>
    </row>
    <row r="13" spans="1:23" s="65" customFormat="1" ht="12.75" customHeight="1">
      <c r="A13" s="66"/>
      <c r="B13" s="59" t="s">
        <v>32</v>
      </c>
      <c r="C13" s="56"/>
      <c r="D13" s="57"/>
      <c r="E13" s="67" t="s">
        <v>21</v>
      </c>
      <c r="F13" s="59" t="s">
        <v>155</v>
      </c>
      <c r="G13" s="60"/>
      <c r="H13" s="77" t="s">
        <v>33</v>
      </c>
      <c r="I13" s="59" t="s">
        <v>1266</v>
      </c>
      <c r="J13" s="55"/>
      <c r="K13" s="70"/>
      <c r="L13" s="62"/>
      <c r="M13" s="66"/>
      <c r="N13" s="64" t="s">
        <v>32</v>
      </c>
      <c r="O13" s="56"/>
      <c r="P13" s="57"/>
      <c r="Q13" s="67" t="s">
        <v>21</v>
      </c>
      <c r="R13" s="64" t="s">
        <v>1078</v>
      </c>
      <c r="S13" s="60"/>
      <c r="T13" s="77" t="s">
        <v>33</v>
      </c>
      <c r="U13" s="59" t="s">
        <v>1268</v>
      </c>
      <c r="V13" s="55"/>
      <c r="W13" s="70"/>
    </row>
    <row r="14" spans="1:23" s="65" customFormat="1" ht="12.75" customHeight="1">
      <c r="A14" s="66"/>
      <c r="B14" s="59" t="s">
        <v>1269</v>
      </c>
      <c r="C14" s="56"/>
      <c r="D14" s="57"/>
      <c r="E14" s="67" t="s">
        <v>23</v>
      </c>
      <c r="F14" s="59" t="s">
        <v>639</v>
      </c>
      <c r="G14" s="73"/>
      <c r="H14" s="77" t="s">
        <v>35</v>
      </c>
      <c r="I14" s="59" t="s">
        <v>1270</v>
      </c>
      <c r="J14" s="55"/>
      <c r="K14" s="70"/>
      <c r="L14" s="62"/>
      <c r="M14" s="66"/>
      <c r="N14" s="64" t="s">
        <v>1271</v>
      </c>
      <c r="O14" s="56"/>
      <c r="P14" s="57"/>
      <c r="Q14" s="67" t="s">
        <v>23</v>
      </c>
      <c r="R14" s="64" t="s">
        <v>1226</v>
      </c>
      <c r="S14" s="73"/>
      <c r="T14" s="77" t="s">
        <v>35</v>
      </c>
      <c r="U14" s="59" t="s">
        <v>1272</v>
      </c>
      <c r="V14" s="55"/>
      <c r="W14" s="70"/>
    </row>
    <row r="15" spans="1:23" s="65" customFormat="1" ht="12.75" customHeight="1">
      <c r="A15" s="78"/>
      <c r="B15" s="72"/>
      <c r="C15" s="72"/>
      <c r="D15" s="57"/>
      <c r="E15" s="58" t="s">
        <v>24</v>
      </c>
      <c r="F15" s="59" t="s">
        <v>560</v>
      </c>
      <c r="G15" s="72"/>
      <c r="H15" s="77" t="s">
        <v>36</v>
      </c>
      <c r="I15" s="59" t="s">
        <v>1273</v>
      </c>
      <c r="J15" s="72"/>
      <c r="K15" s="79"/>
      <c r="L15" s="80"/>
      <c r="M15" s="78"/>
      <c r="N15" s="72"/>
      <c r="O15" s="72"/>
      <c r="P15" s="57"/>
      <c r="Q15" s="58" t="s">
        <v>24</v>
      </c>
      <c r="R15" s="64" t="s">
        <v>717</v>
      </c>
      <c r="S15" s="72"/>
      <c r="T15" s="77" t="s">
        <v>36</v>
      </c>
      <c r="U15" s="59" t="s">
        <v>1272</v>
      </c>
      <c r="V15" s="72"/>
      <c r="W15" s="79"/>
    </row>
    <row r="16" spans="1:23" ht="4.5" customHeight="1">
      <c r="A16" s="81"/>
      <c r="B16" s="82"/>
      <c r="C16" s="83"/>
      <c r="D16" s="84"/>
      <c r="E16" s="85"/>
      <c r="F16" s="86"/>
      <c r="G16" s="87"/>
      <c r="H16" s="87"/>
      <c r="I16" s="83"/>
      <c r="J16" s="82"/>
      <c r="K16" s="88"/>
      <c r="M16" s="81"/>
      <c r="N16" s="82"/>
      <c r="O16" s="83"/>
      <c r="P16" s="84"/>
      <c r="Q16" s="85"/>
      <c r="R16" s="86"/>
      <c r="S16" s="87"/>
      <c r="T16" s="87"/>
      <c r="U16" s="83"/>
      <c r="V16" s="82"/>
      <c r="W16" s="88"/>
    </row>
    <row r="17" spans="1:23" ht="12.75" customHeight="1">
      <c r="A17" s="90"/>
      <c r="B17" s="90" t="s">
        <v>37</v>
      </c>
      <c r="C17" s="91"/>
      <c r="D17" s="92" t="s">
        <v>38</v>
      </c>
      <c r="E17" s="92" t="s">
        <v>39</v>
      </c>
      <c r="F17" s="92" t="s">
        <v>40</v>
      </c>
      <c r="G17" s="93" t="s">
        <v>41</v>
      </c>
      <c r="H17" s="93"/>
      <c r="I17" s="91" t="s">
        <v>42</v>
      </c>
      <c r="J17" s="92" t="s">
        <v>37</v>
      </c>
      <c r="K17" s="90" t="s">
        <v>43</v>
      </c>
      <c r="L17" s="40">
        <v>150</v>
      </c>
      <c r="M17" s="90"/>
      <c r="N17" s="90" t="s">
        <v>37</v>
      </c>
      <c r="O17" s="91"/>
      <c r="P17" s="92" t="s">
        <v>38</v>
      </c>
      <c r="Q17" s="92" t="s">
        <v>39</v>
      </c>
      <c r="R17" s="92" t="s">
        <v>40</v>
      </c>
      <c r="S17" s="93" t="s">
        <v>41</v>
      </c>
      <c r="T17" s="93"/>
      <c r="U17" s="91" t="s">
        <v>42</v>
      </c>
      <c r="V17" s="92" t="s">
        <v>37</v>
      </c>
      <c r="W17" s="90" t="s">
        <v>43</v>
      </c>
    </row>
    <row r="18" spans="1:23" ht="12.75">
      <c r="A18" s="94" t="s">
        <v>43</v>
      </c>
      <c r="B18" s="94" t="s">
        <v>44</v>
      </c>
      <c r="C18" s="95" t="s">
        <v>45</v>
      </c>
      <c r="D18" s="96" t="s">
        <v>46</v>
      </c>
      <c r="E18" s="96" t="s">
        <v>47</v>
      </c>
      <c r="F18" s="96"/>
      <c r="G18" s="97" t="s">
        <v>45</v>
      </c>
      <c r="H18" s="97" t="s">
        <v>42</v>
      </c>
      <c r="I18" s="95"/>
      <c r="J18" s="94" t="s">
        <v>44</v>
      </c>
      <c r="K18" s="94"/>
      <c r="L18" s="40">
        <v>150</v>
      </c>
      <c r="M18" s="94" t="s">
        <v>43</v>
      </c>
      <c r="N18" s="94" t="s">
        <v>44</v>
      </c>
      <c r="O18" s="95" t="s">
        <v>45</v>
      </c>
      <c r="P18" s="96" t="s">
        <v>46</v>
      </c>
      <c r="Q18" s="96" t="s">
        <v>47</v>
      </c>
      <c r="R18" s="96"/>
      <c r="S18" s="97" t="s">
        <v>45</v>
      </c>
      <c r="T18" s="97" t="s">
        <v>42</v>
      </c>
      <c r="U18" s="95"/>
      <c r="V18" s="94" t="s">
        <v>44</v>
      </c>
      <c r="W18" s="94"/>
    </row>
    <row r="19" spans="1:23" ht="16.5" customHeight="1">
      <c r="A19" s="98">
        <v>7</v>
      </c>
      <c r="B19" s="99">
        <v>10</v>
      </c>
      <c r="C19" s="100">
        <v>11</v>
      </c>
      <c r="D19" s="101" t="s">
        <v>89</v>
      </c>
      <c r="E19" s="101" t="s">
        <v>35</v>
      </c>
      <c r="F19" s="101">
        <v>10</v>
      </c>
      <c r="G19" s="101"/>
      <c r="H19" s="101">
        <v>420</v>
      </c>
      <c r="I19" s="100">
        <v>23</v>
      </c>
      <c r="J19" s="99">
        <v>4</v>
      </c>
      <c r="K19" s="98">
        <v>-7</v>
      </c>
      <c r="L19" s="40"/>
      <c r="M19" s="98">
        <v>-10</v>
      </c>
      <c r="N19" s="99">
        <v>0</v>
      </c>
      <c r="O19" s="100">
        <v>11</v>
      </c>
      <c r="P19" s="101" t="s">
        <v>1274</v>
      </c>
      <c r="Q19" s="101" t="s">
        <v>35</v>
      </c>
      <c r="R19" s="101">
        <v>9</v>
      </c>
      <c r="S19" s="101"/>
      <c r="T19" s="101">
        <v>560</v>
      </c>
      <c r="U19" s="100">
        <v>23</v>
      </c>
      <c r="V19" s="99">
        <v>14</v>
      </c>
      <c r="W19" s="98">
        <v>10</v>
      </c>
    </row>
    <row r="20" spans="1:23" ht="16.5" customHeight="1">
      <c r="A20" s="98">
        <v>7</v>
      </c>
      <c r="B20" s="99">
        <v>10</v>
      </c>
      <c r="C20" s="100">
        <v>21</v>
      </c>
      <c r="D20" s="101" t="s">
        <v>89</v>
      </c>
      <c r="E20" s="101" t="s">
        <v>35</v>
      </c>
      <c r="F20" s="101">
        <v>10</v>
      </c>
      <c r="G20" s="101"/>
      <c r="H20" s="101">
        <v>420</v>
      </c>
      <c r="I20" s="100">
        <v>12</v>
      </c>
      <c r="J20" s="99">
        <v>4</v>
      </c>
      <c r="K20" s="98">
        <v>-7</v>
      </c>
      <c r="L20" s="40"/>
      <c r="M20" s="98">
        <v>0</v>
      </c>
      <c r="N20" s="99">
        <v>10</v>
      </c>
      <c r="O20" s="100">
        <v>21</v>
      </c>
      <c r="P20" s="101" t="s">
        <v>79</v>
      </c>
      <c r="Q20" s="101" t="s">
        <v>30</v>
      </c>
      <c r="R20" s="101">
        <v>7</v>
      </c>
      <c r="S20" s="101"/>
      <c r="T20" s="101">
        <v>100</v>
      </c>
      <c r="U20" s="100">
        <v>12</v>
      </c>
      <c r="V20" s="99">
        <v>4</v>
      </c>
      <c r="W20" s="98">
        <v>0</v>
      </c>
    </row>
    <row r="21" spans="1:23" ht="16.5" customHeight="1">
      <c r="A21" s="98">
        <v>7</v>
      </c>
      <c r="B21" s="99">
        <v>10</v>
      </c>
      <c r="C21" s="100">
        <v>72</v>
      </c>
      <c r="D21" s="101" t="s">
        <v>89</v>
      </c>
      <c r="E21" s="101" t="s">
        <v>35</v>
      </c>
      <c r="F21" s="101">
        <v>10</v>
      </c>
      <c r="G21" s="101"/>
      <c r="H21" s="101">
        <v>420</v>
      </c>
      <c r="I21" s="100">
        <v>31</v>
      </c>
      <c r="J21" s="102">
        <v>4</v>
      </c>
      <c r="K21" s="103">
        <v>-7</v>
      </c>
      <c r="L21" s="104"/>
      <c r="M21" s="103">
        <v>-2</v>
      </c>
      <c r="N21" s="102">
        <v>2</v>
      </c>
      <c r="O21" s="100">
        <v>72</v>
      </c>
      <c r="P21" s="101" t="s">
        <v>420</v>
      </c>
      <c r="Q21" s="101" t="s">
        <v>35</v>
      </c>
      <c r="R21" s="101">
        <v>10</v>
      </c>
      <c r="S21" s="101"/>
      <c r="T21" s="101">
        <v>170</v>
      </c>
      <c r="U21" s="100">
        <v>31</v>
      </c>
      <c r="V21" s="99">
        <v>12</v>
      </c>
      <c r="W21" s="98">
        <v>2</v>
      </c>
    </row>
    <row r="22" spans="1:23" ht="16.5" customHeight="1">
      <c r="A22" s="98">
        <v>-3</v>
      </c>
      <c r="B22" s="99">
        <v>6</v>
      </c>
      <c r="C22" s="100">
        <v>32</v>
      </c>
      <c r="D22" s="101" t="s">
        <v>766</v>
      </c>
      <c r="E22" s="101" t="s">
        <v>33</v>
      </c>
      <c r="F22" s="101">
        <v>6</v>
      </c>
      <c r="G22" s="101"/>
      <c r="H22" s="101">
        <v>800</v>
      </c>
      <c r="I22" s="100">
        <v>71</v>
      </c>
      <c r="J22" s="99">
        <v>8</v>
      </c>
      <c r="K22" s="98">
        <v>3</v>
      </c>
      <c r="L22" s="40"/>
      <c r="M22" s="98">
        <v>0</v>
      </c>
      <c r="N22" s="99">
        <v>6</v>
      </c>
      <c r="O22" s="100">
        <v>32</v>
      </c>
      <c r="P22" s="101" t="s">
        <v>420</v>
      </c>
      <c r="Q22" s="101" t="s">
        <v>35</v>
      </c>
      <c r="R22" s="101">
        <v>8</v>
      </c>
      <c r="S22" s="101"/>
      <c r="T22" s="101">
        <v>110</v>
      </c>
      <c r="U22" s="100">
        <v>71</v>
      </c>
      <c r="V22" s="99">
        <v>8</v>
      </c>
      <c r="W22" s="98">
        <v>0</v>
      </c>
    </row>
    <row r="23" spans="1:23" ht="16.5" customHeight="1">
      <c r="A23" s="98">
        <v>-12</v>
      </c>
      <c r="B23" s="99">
        <v>0</v>
      </c>
      <c r="C23" s="100">
        <v>61</v>
      </c>
      <c r="D23" s="101" t="s">
        <v>202</v>
      </c>
      <c r="E23" s="101" t="s">
        <v>30</v>
      </c>
      <c r="F23" s="101">
        <v>6</v>
      </c>
      <c r="G23" s="101"/>
      <c r="H23" s="101">
        <v>1400</v>
      </c>
      <c r="I23" s="100">
        <v>41</v>
      </c>
      <c r="J23" s="99">
        <v>14</v>
      </c>
      <c r="K23" s="98">
        <v>12</v>
      </c>
      <c r="L23" s="40"/>
      <c r="M23" s="98">
        <v>7</v>
      </c>
      <c r="N23" s="99">
        <v>13</v>
      </c>
      <c r="O23" s="100">
        <v>61</v>
      </c>
      <c r="P23" s="101" t="s">
        <v>63</v>
      </c>
      <c r="Q23" s="101" t="s">
        <v>35</v>
      </c>
      <c r="R23" s="101">
        <v>6</v>
      </c>
      <c r="S23" s="101">
        <v>200</v>
      </c>
      <c r="T23" s="101"/>
      <c r="U23" s="100">
        <v>41</v>
      </c>
      <c r="V23" s="99">
        <v>1</v>
      </c>
      <c r="W23" s="98">
        <v>-7</v>
      </c>
    </row>
    <row r="24" spans="1:23" ht="16.5" customHeight="1">
      <c r="A24" s="98">
        <v>-9</v>
      </c>
      <c r="B24" s="99">
        <v>3</v>
      </c>
      <c r="C24" s="100">
        <v>42</v>
      </c>
      <c r="D24" s="101" t="s">
        <v>514</v>
      </c>
      <c r="E24" s="101" t="s">
        <v>33</v>
      </c>
      <c r="F24" s="101">
        <v>7</v>
      </c>
      <c r="G24" s="101"/>
      <c r="H24" s="101">
        <v>1100</v>
      </c>
      <c r="I24" s="100">
        <v>62</v>
      </c>
      <c r="J24" s="99">
        <v>11</v>
      </c>
      <c r="K24" s="98">
        <v>9</v>
      </c>
      <c r="L24" s="40"/>
      <c r="M24" s="98">
        <v>0</v>
      </c>
      <c r="N24" s="99">
        <v>6</v>
      </c>
      <c r="O24" s="100">
        <v>42</v>
      </c>
      <c r="P24" s="101" t="s">
        <v>63</v>
      </c>
      <c r="Q24" s="101" t="s">
        <v>35</v>
      </c>
      <c r="R24" s="101">
        <v>8</v>
      </c>
      <c r="S24" s="101"/>
      <c r="T24" s="101">
        <v>110</v>
      </c>
      <c r="U24" s="100">
        <v>62</v>
      </c>
      <c r="V24" s="99">
        <v>8</v>
      </c>
      <c r="W24" s="98">
        <v>0</v>
      </c>
    </row>
    <row r="25" spans="1:23" ht="16.5" customHeight="1">
      <c r="A25" s="98">
        <v>-9</v>
      </c>
      <c r="B25" s="99">
        <v>3</v>
      </c>
      <c r="C25" s="100">
        <v>53</v>
      </c>
      <c r="D25" s="101" t="s">
        <v>62</v>
      </c>
      <c r="E25" s="101" t="s">
        <v>33</v>
      </c>
      <c r="F25" s="101">
        <v>6</v>
      </c>
      <c r="G25" s="101"/>
      <c r="H25" s="101">
        <v>1100</v>
      </c>
      <c r="I25" s="100">
        <v>81</v>
      </c>
      <c r="J25" s="102">
        <v>11</v>
      </c>
      <c r="K25" s="103">
        <v>9</v>
      </c>
      <c r="L25" s="104"/>
      <c r="M25" s="103">
        <v>0</v>
      </c>
      <c r="N25" s="102">
        <v>6</v>
      </c>
      <c r="O25" s="100">
        <v>53</v>
      </c>
      <c r="P25" s="101" t="s">
        <v>63</v>
      </c>
      <c r="Q25" s="101" t="s">
        <v>35</v>
      </c>
      <c r="R25" s="101">
        <v>8</v>
      </c>
      <c r="S25" s="101"/>
      <c r="T25" s="101">
        <v>110</v>
      </c>
      <c r="U25" s="100">
        <v>81</v>
      </c>
      <c r="V25" s="99">
        <v>8</v>
      </c>
      <c r="W25" s="98">
        <v>0</v>
      </c>
    </row>
    <row r="26" spans="1:23" ht="16.5" customHeight="1">
      <c r="A26" s="98">
        <v>10</v>
      </c>
      <c r="B26" s="99">
        <v>14</v>
      </c>
      <c r="C26" s="100">
        <v>82</v>
      </c>
      <c r="D26" s="101" t="s">
        <v>1140</v>
      </c>
      <c r="E26" s="101" t="s">
        <v>33</v>
      </c>
      <c r="F26" s="101">
        <v>8</v>
      </c>
      <c r="G26" s="101"/>
      <c r="H26" s="101">
        <v>200</v>
      </c>
      <c r="I26" s="100">
        <v>51</v>
      </c>
      <c r="J26" s="99">
        <v>0</v>
      </c>
      <c r="K26" s="98">
        <v>-10</v>
      </c>
      <c r="L26" s="40"/>
      <c r="M26" s="98">
        <v>7</v>
      </c>
      <c r="N26" s="99">
        <v>13</v>
      </c>
      <c r="O26" s="100">
        <v>82</v>
      </c>
      <c r="P26" s="101" t="s">
        <v>48</v>
      </c>
      <c r="Q26" s="101" t="s">
        <v>36</v>
      </c>
      <c r="R26" s="101">
        <v>7</v>
      </c>
      <c r="S26" s="101">
        <v>200</v>
      </c>
      <c r="T26" s="101"/>
      <c r="U26" s="100">
        <v>51</v>
      </c>
      <c r="V26" s="99">
        <v>1</v>
      </c>
      <c r="W26" s="98">
        <v>-7</v>
      </c>
    </row>
    <row r="27" spans="1:23" s="65" customFormat="1" ht="30" customHeight="1">
      <c r="A27" s="41"/>
      <c r="B27" s="41"/>
      <c r="C27" s="105"/>
      <c r="D27" s="41"/>
      <c r="E27" s="41"/>
      <c r="F27" s="41"/>
      <c r="G27" s="41"/>
      <c r="H27" s="41"/>
      <c r="I27" s="105"/>
      <c r="J27" s="41"/>
      <c r="K27" s="39"/>
      <c r="L27" s="89"/>
      <c r="M27" s="41"/>
      <c r="N27" s="41"/>
      <c r="O27" s="105"/>
      <c r="P27" s="41"/>
      <c r="Q27" s="41"/>
      <c r="R27" s="41"/>
      <c r="S27" s="41"/>
      <c r="T27" s="41"/>
      <c r="U27" s="105"/>
      <c r="V27" s="41"/>
      <c r="W27" s="41"/>
    </row>
    <row r="28" spans="1:23" s="65" customFormat="1" ht="15">
      <c r="A28" s="32"/>
      <c r="B28" s="33" t="s">
        <v>10</v>
      </c>
      <c r="C28" s="34"/>
      <c r="D28" s="33"/>
      <c r="E28" s="35">
        <v>23</v>
      </c>
      <c r="F28" s="36"/>
      <c r="G28" s="37" t="s">
        <v>12</v>
      </c>
      <c r="H28" s="37"/>
      <c r="I28" s="38" t="s">
        <v>51</v>
      </c>
      <c r="J28" s="38"/>
      <c r="K28" s="39"/>
      <c r="L28" s="40">
        <v>150</v>
      </c>
      <c r="M28" s="32"/>
      <c r="N28" s="33" t="s">
        <v>10</v>
      </c>
      <c r="O28" s="34"/>
      <c r="P28" s="33"/>
      <c r="Q28" s="35">
        <v>24</v>
      </c>
      <c r="R28" s="36"/>
      <c r="S28" s="37" t="s">
        <v>12</v>
      </c>
      <c r="T28" s="37"/>
      <c r="U28" s="38" t="s">
        <v>53</v>
      </c>
      <c r="V28" s="38"/>
      <c r="W28" s="39"/>
    </row>
    <row r="29" spans="1:23" s="65" customFormat="1" ht="12.75">
      <c r="A29" s="42"/>
      <c r="B29" s="42"/>
      <c r="C29" s="43"/>
      <c r="D29" s="44"/>
      <c r="E29" s="44"/>
      <c r="F29" s="44"/>
      <c r="G29" s="45" t="s">
        <v>16</v>
      </c>
      <c r="H29" s="45"/>
      <c r="I29" s="38" t="s">
        <v>55</v>
      </c>
      <c r="J29" s="38"/>
      <c r="K29" s="39"/>
      <c r="L29" s="40">
        <v>150</v>
      </c>
      <c r="M29" s="42"/>
      <c r="N29" s="42"/>
      <c r="O29" s="43"/>
      <c r="P29" s="44"/>
      <c r="Q29" s="44"/>
      <c r="R29" s="44"/>
      <c r="S29" s="45" t="s">
        <v>16</v>
      </c>
      <c r="T29" s="45"/>
      <c r="U29" s="38" t="s">
        <v>17</v>
      </c>
      <c r="V29" s="38"/>
      <c r="W29" s="39"/>
    </row>
    <row r="30" spans="1:23" ht="4.5" customHeight="1">
      <c r="A30" s="46"/>
      <c r="B30" s="47"/>
      <c r="C30" s="48"/>
      <c r="D30" s="49"/>
      <c r="E30" s="50"/>
      <c r="F30" s="51"/>
      <c r="G30" s="52"/>
      <c r="H30" s="52"/>
      <c r="I30" s="48"/>
      <c r="J30" s="47"/>
      <c r="K30" s="53"/>
      <c r="L30" s="40"/>
      <c r="M30" s="46"/>
      <c r="N30" s="47"/>
      <c r="O30" s="48"/>
      <c r="P30" s="49"/>
      <c r="Q30" s="50"/>
      <c r="R30" s="51"/>
      <c r="S30" s="52"/>
      <c r="T30" s="52"/>
      <c r="U30" s="48"/>
      <c r="V30" s="47"/>
      <c r="W30" s="53"/>
    </row>
    <row r="31" spans="1:23" s="65" customFormat="1" ht="12.75" customHeight="1">
      <c r="A31" s="54" t="s">
        <v>1257</v>
      </c>
      <c r="B31" s="55"/>
      <c r="C31" s="56"/>
      <c r="D31" s="57"/>
      <c r="E31" s="58" t="s">
        <v>19</v>
      </c>
      <c r="F31" s="59" t="s">
        <v>468</v>
      </c>
      <c r="G31" s="60"/>
      <c r="H31" s="61"/>
      <c r="I31" s="135">
        <v>0</v>
      </c>
      <c r="J31" s="135"/>
      <c r="K31" s="136"/>
      <c r="L31" s="62"/>
      <c r="M31" s="63" t="s">
        <v>1257</v>
      </c>
      <c r="N31" s="55"/>
      <c r="O31" s="56"/>
      <c r="P31" s="57"/>
      <c r="Q31" s="58" t="s">
        <v>19</v>
      </c>
      <c r="R31" s="64" t="s">
        <v>1275</v>
      </c>
      <c r="S31" s="60"/>
      <c r="T31" s="61"/>
      <c r="U31" s="135">
        <v>0</v>
      </c>
      <c r="V31" s="135"/>
      <c r="W31" s="136"/>
    </row>
    <row r="32" spans="1:23" s="65" customFormat="1" ht="12.75" customHeight="1">
      <c r="A32" s="66"/>
      <c r="B32" s="55"/>
      <c r="C32" s="56"/>
      <c r="D32" s="57"/>
      <c r="E32" s="67" t="s">
        <v>21</v>
      </c>
      <c r="F32" s="59" t="s">
        <v>101</v>
      </c>
      <c r="G32" s="68"/>
      <c r="H32" s="69"/>
      <c r="I32" s="73"/>
      <c r="J32" s="130">
        <v>8.1</v>
      </c>
      <c r="K32" s="131"/>
      <c r="L32" s="62"/>
      <c r="M32" s="66"/>
      <c r="N32" s="55"/>
      <c r="O32" s="56"/>
      <c r="P32" s="57"/>
      <c r="Q32" s="67" t="s">
        <v>21</v>
      </c>
      <c r="R32" s="64" t="s">
        <v>902</v>
      </c>
      <c r="S32" s="68"/>
      <c r="T32" s="69"/>
      <c r="U32" s="73"/>
      <c r="V32" s="130">
        <v>17.1</v>
      </c>
      <c r="W32" s="131"/>
    </row>
    <row r="33" spans="1:23" s="65" customFormat="1" ht="12.75" customHeight="1">
      <c r="A33" s="66"/>
      <c r="B33" s="55"/>
      <c r="C33" s="56"/>
      <c r="D33" s="57"/>
      <c r="E33" s="67" t="s">
        <v>23</v>
      </c>
      <c r="F33" s="59" t="s">
        <v>157</v>
      </c>
      <c r="G33" s="60"/>
      <c r="H33" s="69"/>
      <c r="I33" s="132">
        <v>15.1</v>
      </c>
      <c r="J33" s="130" t="s">
        <v>140</v>
      </c>
      <c r="K33" s="133">
        <v>9.1</v>
      </c>
      <c r="L33" s="62"/>
      <c r="M33" s="66"/>
      <c r="N33" s="55"/>
      <c r="O33" s="56"/>
      <c r="P33" s="57"/>
      <c r="Q33" s="67" t="s">
        <v>23</v>
      </c>
      <c r="R33" s="64" t="s">
        <v>485</v>
      </c>
      <c r="S33" s="60"/>
      <c r="T33" s="69"/>
      <c r="U33" s="132">
        <v>11.1</v>
      </c>
      <c r="V33" s="130" t="s">
        <v>140</v>
      </c>
      <c r="W33" s="133">
        <v>6.1</v>
      </c>
    </row>
    <row r="34" spans="1:23" s="65" customFormat="1" ht="12.75" customHeight="1">
      <c r="A34" s="66"/>
      <c r="B34" s="55"/>
      <c r="C34" s="56"/>
      <c r="D34" s="57"/>
      <c r="E34" s="58" t="s">
        <v>24</v>
      </c>
      <c r="F34" s="59" t="s">
        <v>1276</v>
      </c>
      <c r="G34" s="60"/>
      <c r="H34" s="69"/>
      <c r="I34" s="73"/>
      <c r="J34" s="130">
        <v>8.1</v>
      </c>
      <c r="K34" s="131"/>
      <c r="L34" s="62"/>
      <c r="M34" s="66"/>
      <c r="N34" s="55"/>
      <c r="O34" s="56"/>
      <c r="P34" s="57"/>
      <c r="Q34" s="58" t="s">
        <v>24</v>
      </c>
      <c r="R34" s="64" t="s">
        <v>1277</v>
      </c>
      <c r="S34" s="60"/>
      <c r="T34" s="69"/>
      <c r="U34" s="73"/>
      <c r="V34" s="130">
        <v>6.1</v>
      </c>
      <c r="W34" s="131"/>
    </row>
    <row r="35" spans="1:23" s="65" customFormat="1" ht="12.75" customHeight="1">
      <c r="A35" s="71" t="s">
        <v>19</v>
      </c>
      <c r="B35" s="59" t="s">
        <v>73</v>
      </c>
      <c r="C35" s="56"/>
      <c r="D35" s="57"/>
      <c r="E35" s="72"/>
      <c r="F35" s="60"/>
      <c r="G35" s="58" t="s">
        <v>19</v>
      </c>
      <c r="H35" s="59" t="s">
        <v>264</v>
      </c>
      <c r="I35" s="60"/>
      <c r="J35" s="73"/>
      <c r="K35" s="70"/>
      <c r="L35" s="62"/>
      <c r="M35" s="71" t="s">
        <v>19</v>
      </c>
      <c r="N35" s="64" t="s">
        <v>1278</v>
      </c>
      <c r="O35" s="56"/>
      <c r="P35" s="57"/>
      <c r="Q35" s="72"/>
      <c r="R35" s="106"/>
      <c r="S35" s="58" t="s">
        <v>19</v>
      </c>
      <c r="T35" s="59" t="s">
        <v>913</v>
      </c>
      <c r="U35" s="60"/>
      <c r="V35" s="73"/>
      <c r="W35" s="70"/>
    </row>
    <row r="36" spans="1:23" s="65" customFormat="1" ht="12.75" customHeight="1">
      <c r="A36" s="74" t="s">
        <v>21</v>
      </c>
      <c r="B36" s="59" t="s">
        <v>616</v>
      </c>
      <c r="C36" s="75"/>
      <c r="D36" s="57"/>
      <c r="E36" s="72"/>
      <c r="F36" s="69"/>
      <c r="G36" s="67" t="s">
        <v>21</v>
      </c>
      <c r="H36" s="59" t="s">
        <v>1279</v>
      </c>
      <c r="I36" s="60"/>
      <c r="J36" s="73"/>
      <c r="K36" s="70"/>
      <c r="L36" s="62"/>
      <c r="M36" s="74" t="s">
        <v>21</v>
      </c>
      <c r="N36" s="64" t="s">
        <v>17</v>
      </c>
      <c r="O36" s="75"/>
      <c r="P36" s="57"/>
      <c r="Q36" s="72"/>
      <c r="R36" s="107"/>
      <c r="S36" s="67" t="s">
        <v>21</v>
      </c>
      <c r="T36" s="59" t="s">
        <v>1280</v>
      </c>
      <c r="U36" s="60"/>
      <c r="V36" s="73"/>
      <c r="W36" s="70"/>
    </row>
    <row r="37" spans="1:23" s="65" customFormat="1" ht="12.75" customHeight="1">
      <c r="A37" s="74" t="s">
        <v>23</v>
      </c>
      <c r="B37" s="59" t="s">
        <v>1281</v>
      </c>
      <c r="C37" s="56"/>
      <c r="D37" s="57"/>
      <c r="E37" s="72"/>
      <c r="F37" s="69"/>
      <c r="G37" s="67" t="s">
        <v>23</v>
      </c>
      <c r="H37" s="59" t="s">
        <v>400</v>
      </c>
      <c r="I37" s="60"/>
      <c r="J37" s="60"/>
      <c r="K37" s="70"/>
      <c r="L37" s="62"/>
      <c r="M37" s="74" t="s">
        <v>23</v>
      </c>
      <c r="N37" s="64" t="s">
        <v>1282</v>
      </c>
      <c r="O37" s="56"/>
      <c r="P37" s="57"/>
      <c r="Q37" s="72"/>
      <c r="R37" s="107"/>
      <c r="S37" s="67" t="s">
        <v>23</v>
      </c>
      <c r="T37" s="59" t="s">
        <v>1283</v>
      </c>
      <c r="U37" s="60"/>
      <c r="V37" s="60"/>
      <c r="W37" s="70"/>
    </row>
    <row r="38" spans="1:23" s="65" customFormat="1" ht="12.75" customHeight="1">
      <c r="A38" s="71" t="s">
        <v>24</v>
      </c>
      <c r="B38" s="59" t="s">
        <v>672</v>
      </c>
      <c r="C38" s="75"/>
      <c r="D38" s="57"/>
      <c r="E38" s="72"/>
      <c r="F38" s="60"/>
      <c r="G38" s="58" t="s">
        <v>24</v>
      </c>
      <c r="H38" s="59" t="s">
        <v>112</v>
      </c>
      <c r="I38" s="59" t="s">
        <v>27</v>
      </c>
      <c r="J38" s="73"/>
      <c r="K38" s="70"/>
      <c r="L38" s="62"/>
      <c r="M38" s="71" t="s">
        <v>24</v>
      </c>
      <c r="N38" s="64" t="s">
        <v>1248</v>
      </c>
      <c r="O38" s="75"/>
      <c r="P38" s="57"/>
      <c r="Q38" s="72"/>
      <c r="R38" s="106"/>
      <c r="S38" s="58" t="s">
        <v>24</v>
      </c>
      <c r="T38" s="59" t="s">
        <v>87</v>
      </c>
      <c r="U38" s="59" t="s">
        <v>27</v>
      </c>
      <c r="V38" s="73"/>
      <c r="W38" s="70"/>
    </row>
    <row r="39" spans="1:23" s="65" customFormat="1" ht="12.75" customHeight="1">
      <c r="A39" s="76"/>
      <c r="B39" s="75"/>
      <c r="C39" s="75"/>
      <c r="D39" s="57"/>
      <c r="E39" s="58" t="s">
        <v>19</v>
      </c>
      <c r="F39" s="59" t="s">
        <v>205</v>
      </c>
      <c r="G39" s="60"/>
      <c r="H39" s="77" t="s">
        <v>30</v>
      </c>
      <c r="I39" s="59" t="s">
        <v>1284</v>
      </c>
      <c r="J39" s="73"/>
      <c r="K39" s="70"/>
      <c r="L39" s="62"/>
      <c r="M39" s="76"/>
      <c r="N39" s="75"/>
      <c r="O39" s="75"/>
      <c r="P39" s="57"/>
      <c r="Q39" s="58" t="s">
        <v>19</v>
      </c>
      <c r="R39" s="64" t="s">
        <v>641</v>
      </c>
      <c r="S39" s="60"/>
      <c r="T39" s="77" t="s">
        <v>30</v>
      </c>
      <c r="U39" s="59" t="s">
        <v>1285</v>
      </c>
      <c r="V39" s="73"/>
      <c r="W39" s="70"/>
    </row>
    <row r="40" spans="1:23" s="65" customFormat="1" ht="12.75" customHeight="1">
      <c r="A40" s="66"/>
      <c r="B40" s="59" t="s">
        <v>32</v>
      </c>
      <c r="C40" s="56"/>
      <c r="D40" s="57"/>
      <c r="E40" s="67" t="s">
        <v>21</v>
      </c>
      <c r="F40" s="59" t="s">
        <v>1286</v>
      </c>
      <c r="G40" s="60"/>
      <c r="H40" s="77" t="s">
        <v>33</v>
      </c>
      <c r="I40" s="59" t="s">
        <v>1284</v>
      </c>
      <c r="J40" s="55"/>
      <c r="K40" s="70"/>
      <c r="L40" s="62"/>
      <c r="M40" s="66"/>
      <c r="N40" s="64" t="s">
        <v>32</v>
      </c>
      <c r="O40" s="56"/>
      <c r="P40" s="57"/>
      <c r="Q40" s="67" t="s">
        <v>21</v>
      </c>
      <c r="R40" s="64" t="s">
        <v>1287</v>
      </c>
      <c r="S40" s="60"/>
      <c r="T40" s="77" t="s">
        <v>33</v>
      </c>
      <c r="U40" s="59" t="s">
        <v>1285</v>
      </c>
      <c r="V40" s="55"/>
      <c r="W40" s="70"/>
    </row>
    <row r="41" spans="1:23" s="65" customFormat="1" ht="12.75" customHeight="1">
      <c r="A41" s="66"/>
      <c r="B41" s="59" t="s">
        <v>1288</v>
      </c>
      <c r="C41" s="56"/>
      <c r="D41" s="57"/>
      <c r="E41" s="67" t="s">
        <v>23</v>
      </c>
      <c r="F41" s="59" t="s">
        <v>58</v>
      </c>
      <c r="G41" s="73"/>
      <c r="H41" s="77" t="s">
        <v>35</v>
      </c>
      <c r="I41" s="59" t="s">
        <v>1289</v>
      </c>
      <c r="J41" s="55"/>
      <c r="K41" s="70"/>
      <c r="L41" s="62"/>
      <c r="M41" s="66"/>
      <c r="N41" s="64" t="s">
        <v>1290</v>
      </c>
      <c r="O41" s="56"/>
      <c r="P41" s="57"/>
      <c r="Q41" s="67" t="s">
        <v>23</v>
      </c>
      <c r="R41" s="64" t="s">
        <v>259</v>
      </c>
      <c r="S41" s="73"/>
      <c r="T41" s="77" t="s">
        <v>35</v>
      </c>
      <c r="U41" s="59" t="s">
        <v>1291</v>
      </c>
      <c r="V41" s="55"/>
      <c r="W41" s="70"/>
    </row>
    <row r="42" spans="1:23" s="65" customFormat="1" ht="12.75" customHeight="1">
      <c r="A42" s="78"/>
      <c r="B42" s="72"/>
      <c r="C42" s="72"/>
      <c r="D42" s="57"/>
      <c r="E42" s="58" t="s">
        <v>24</v>
      </c>
      <c r="F42" s="59" t="s">
        <v>1292</v>
      </c>
      <c r="G42" s="72"/>
      <c r="H42" s="77" t="s">
        <v>36</v>
      </c>
      <c r="I42" s="59" t="s">
        <v>1293</v>
      </c>
      <c r="J42" s="72"/>
      <c r="K42" s="79"/>
      <c r="L42" s="80"/>
      <c r="M42" s="78"/>
      <c r="N42" s="72"/>
      <c r="O42" s="72"/>
      <c r="P42" s="57"/>
      <c r="Q42" s="58" t="s">
        <v>24</v>
      </c>
      <c r="R42" s="64" t="s">
        <v>1179</v>
      </c>
      <c r="S42" s="72"/>
      <c r="T42" s="77" t="s">
        <v>36</v>
      </c>
      <c r="U42" s="59" t="s">
        <v>1291</v>
      </c>
      <c r="V42" s="72"/>
      <c r="W42" s="79"/>
    </row>
    <row r="43" spans="1:23" ht="4.5" customHeight="1">
      <c r="A43" s="81"/>
      <c r="B43" s="82"/>
      <c r="C43" s="83"/>
      <c r="D43" s="84"/>
      <c r="E43" s="85"/>
      <c r="F43" s="86"/>
      <c r="G43" s="87"/>
      <c r="H43" s="87"/>
      <c r="I43" s="83"/>
      <c r="J43" s="82"/>
      <c r="K43" s="88"/>
      <c r="M43" s="81"/>
      <c r="N43" s="82"/>
      <c r="O43" s="83"/>
      <c r="P43" s="84"/>
      <c r="Q43" s="85"/>
      <c r="R43" s="86"/>
      <c r="S43" s="87"/>
      <c r="T43" s="87"/>
      <c r="U43" s="83"/>
      <c r="V43" s="82"/>
      <c r="W43" s="88"/>
    </row>
    <row r="44" spans="1:23" ht="12.75" customHeight="1">
      <c r="A44" s="90"/>
      <c r="B44" s="90" t="s">
        <v>37</v>
      </c>
      <c r="C44" s="91"/>
      <c r="D44" s="92" t="s">
        <v>38</v>
      </c>
      <c r="E44" s="92" t="s">
        <v>39</v>
      </c>
      <c r="F44" s="92" t="s">
        <v>40</v>
      </c>
      <c r="G44" s="93" t="s">
        <v>41</v>
      </c>
      <c r="H44" s="93"/>
      <c r="I44" s="91" t="s">
        <v>42</v>
      </c>
      <c r="J44" s="92" t="s">
        <v>37</v>
      </c>
      <c r="K44" s="90" t="s">
        <v>43</v>
      </c>
      <c r="L44" s="40">
        <v>150</v>
      </c>
      <c r="M44" s="90"/>
      <c r="N44" s="90" t="s">
        <v>37</v>
      </c>
      <c r="O44" s="91"/>
      <c r="P44" s="92" t="s">
        <v>38</v>
      </c>
      <c r="Q44" s="92" t="s">
        <v>39</v>
      </c>
      <c r="R44" s="92" t="s">
        <v>40</v>
      </c>
      <c r="S44" s="93" t="s">
        <v>41</v>
      </c>
      <c r="T44" s="93"/>
      <c r="U44" s="91" t="s">
        <v>42</v>
      </c>
      <c r="V44" s="92" t="s">
        <v>37</v>
      </c>
      <c r="W44" s="90" t="s">
        <v>43</v>
      </c>
    </row>
    <row r="45" spans="1:23" ht="12.75">
      <c r="A45" s="94" t="s">
        <v>43</v>
      </c>
      <c r="B45" s="94" t="s">
        <v>44</v>
      </c>
      <c r="C45" s="95" t="s">
        <v>45</v>
      </c>
      <c r="D45" s="96" t="s">
        <v>46</v>
      </c>
      <c r="E45" s="96" t="s">
        <v>47</v>
      </c>
      <c r="F45" s="96"/>
      <c r="G45" s="97" t="s">
        <v>45</v>
      </c>
      <c r="H45" s="97" t="s">
        <v>42</v>
      </c>
      <c r="I45" s="95"/>
      <c r="J45" s="94" t="s">
        <v>44</v>
      </c>
      <c r="K45" s="94"/>
      <c r="L45" s="40">
        <v>150</v>
      </c>
      <c r="M45" s="94" t="s">
        <v>43</v>
      </c>
      <c r="N45" s="94" t="s">
        <v>44</v>
      </c>
      <c r="O45" s="95" t="s">
        <v>45</v>
      </c>
      <c r="P45" s="96" t="s">
        <v>46</v>
      </c>
      <c r="Q45" s="96" t="s">
        <v>47</v>
      </c>
      <c r="R45" s="96"/>
      <c r="S45" s="97" t="s">
        <v>45</v>
      </c>
      <c r="T45" s="97" t="s">
        <v>42</v>
      </c>
      <c r="U45" s="95"/>
      <c r="V45" s="94" t="s">
        <v>44</v>
      </c>
      <c r="W45" s="94"/>
    </row>
    <row r="46" spans="1:23" ht="16.5" customHeight="1">
      <c r="A46" s="98">
        <v>-8</v>
      </c>
      <c r="B46" s="99">
        <v>2</v>
      </c>
      <c r="C46" s="100">
        <v>11</v>
      </c>
      <c r="D46" s="101" t="s">
        <v>48</v>
      </c>
      <c r="E46" s="101" t="s">
        <v>36</v>
      </c>
      <c r="F46" s="101">
        <v>9</v>
      </c>
      <c r="G46" s="101"/>
      <c r="H46" s="101">
        <v>600</v>
      </c>
      <c r="I46" s="100">
        <v>23</v>
      </c>
      <c r="J46" s="99">
        <v>12</v>
      </c>
      <c r="K46" s="98">
        <v>8</v>
      </c>
      <c r="L46" s="40"/>
      <c r="M46" s="98">
        <v>0</v>
      </c>
      <c r="N46" s="99">
        <v>8</v>
      </c>
      <c r="O46" s="100">
        <v>11</v>
      </c>
      <c r="P46" s="101" t="s">
        <v>63</v>
      </c>
      <c r="Q46" s="101" t="s">
        <v>30</v>
      </c>
      <c r="R46" s="101">
        <v>7</v>
      </c>
      <c r="S46" s="101"/>
      <c r="T46" s="101">
        <v>50</v>
      </c>
      <c r="U46" s="100">
        <v>23</v>
      </c>
      <c r="V46" s="99">
        <v>6</v>
      </c>
      <c r="W46" s="98">
        <v>0</v>
      </c>
    </row>
    <row r="47" spans="1:23" ht="16.5" customHeight="1">
      <c r="A47" s="98">
        <v>3</v>
      </c>
      <c r="B47" s="99">
        <v>7</v>
      </c>
      <c r="C47" s="100">
        <v>21</v>
      </c>
      <c r="D47" s="101" t="s">
        <v>421</v>
      </c>
      <c r="E47" s="101" t="s">
        <v>36</v>
      </c>
      <c r="F47" s="101">
        <v>9</v>
      </c>
      <c r="G47" s="101"/>
      <c r="H47" s="101">
        <v>150</v>
      </c>
      <c r="I47" s="100">
        <v>12</v>
      </c>
      <c r="J47" s="99">
        <v>7</v>
      </c>
      <c r="K47" s="98">
        <v>-3</v>
      </c>
      <c r="L47" s="40"/>
      <c r="M47" s="98">
        <v>-2</v>
      </c>
      <c r="N47" s="99">
        <v>4</v>
      </c>
      <c r="O47" s="100">
        <v>21</v>
      </c>
      <c r="P47" s="101" t="s">
        <v>89</v>
      </c>
      <c r="Q47" s="101" t="s">
        <v>33</v>
      </c>
      <c r="R47" s="101">
        <v>8</v>
      </c>
      <c r="S47" s="101"/>
      <c r="T47" s="101">
        <v>100</v>
      </c>
      <c r="U47" s="100">
        <v>12</v>
      </c>
      <c r="V47" s="99">
        <v>10</v>
      </c>
      <c r="W47" s="98">
        <v>2</v>
      </c>
    </row>
    <row r="48" spans="1:23" ht="16.5" customHeight="1">
      <c r="A48" s="98">
        <v>4</v>
      </c>
      <c r="B48" s="99">
        <v>12</v>
      </c>
      <c r="C48" s="100">
        <v>72</v>
      </c>
      <c r="D48" s="101" t="s">
        <v>421</v>
      </c>
      <c r="E48" s="101" t="s">
        <v>36</v>
      </c>
      <c r="F48" s="101">
        <v>8</v>
      </c>
      <c r="G48" s="101"/>
      <c r="H48" s="101">
        <v>120</v>
      </c>
      <c r="I48" s="100">
        <v>31</v>
      </c>
      <c r="J48" s="102">
        <v>2</v>
      </c>
      <c r="K48" s="103">
        <v>-4</v>
      </c>
      <c r="L48" s="104"/>
      <c r="M48" s="103">
        <v>3</v>
      </c>
      <c r="N48" s="102">
        <v>10</v>
      </c>
      <c r="O48" s="100">
        <v>72</v>
      </c>
      <c r="P48" s="101" t="s">
        <v>80</v>
      </c>
      <c r="Q48" s="101" t="s">
        <v>36</v>
      </c>
      <c r="R48" s="101">
        <v>8</v>
      </c>
      <c r="S48" s="101">
        <v>50</v>
      </c>
      <c r="T48" s="101"/>
      <c r="U48" s="100">
        <v>31</v>
      </c>
      <c r="V48" s="99">
        <v>4</v>
      </c>
      <c r="W48" s="98">
        <v>-3</v>
      </c>
    </row>
    <row r="49" spans="1:23" ht="16.5" customHeight="1">
      <c r="A49" s="98">
        <v>-8</v>
      </c>
      <c r="B49" s="99">
        <v>2</v>
      </c>
      <c r="C49" s="100">
        <v>32</v>
      </c>
      <c r="D49" s="101" t="s">
        <v>48</v>
      </c>
      <c r="E49" s="101" t="s">
        <v>36</v>
      </c>
      <c r="F49" s="101">
        <v>9</v>
      </c>
      <c r="G49" s="101"/>
      <c r="H49" s="101">
        <v>600</v>
      </c>
      <c r="I49" s="100">
        <v>71</v>
      </c>
      <c r="J49" s="99">
        <v>12</v>
      </c>
      <c r="K49" s="98">
        <v>8</v>
      </c>
      <c r="L49" s="40"/>
      <c r="M49" s="98">
        <v>-2</v>
      </c>
      <c r="N49" s="99">
        <v>4</v>
      </c>
      <c r="O49" s="100">
        <v>32</v>
      </c>
      <c r="P49" s="101" t="s">
        <v>89</v>
      </c>
      <c r="Q49" s="101" t="s">
        <v>30</v>
      </c>
      <c r="R49" s="101">
        <v>8</v>
      </c>
      <c r="S49" s="101"/>
      <c r="T49" s="101">
        <v>100</v>
      </c>
      <c r="U49" s="100">
        <v>71</v>
      </c>
      <c r="V49" s="99">
        <v>10</v>
      </c>
      <c r="W49" s="98">
        <v>2</v>
      </c>
    </row>
    <row r="50" spans="1:23" ht="16.5" customHeight="1">
      <c r="A50" s="98">
        <v>4</v>
      </c>
      <c r="B50" s="99">
        <v>10</v>
      </c>
      <c r="C50" s="100">
        <v>61</v>
      </c>
      <c r="D50" s="101" t="s">
        <v>291</v>
      </c>
      <c r="E50" s="101" t="s">
        <v>36</v>
      </c>
      <c r="F50" s="101">
        <v>10</v>
      </c>
      <c r="G50" s="101"/>
      <c r="H50" s="101">
        <v>130</v>
      </c>
      <c r="I50" s="100">
        <v>41</v>
      </c>
      <c r="J50" s="99">
        <v>4</v>
      </c>
      <c r="K50" s="98">
        <v>-4</v>
      </c>
      <c r="L50" s="40"/>
      <c r="M50" s="98">
        <v>4</v>
      </c>
      <c r="N50" s="99">
        <v>12</v>
      </c>
      <c r="O50" s="100">
        <v>61</v>
      </c>
      <c r="P50" s="101" t="s">
        <v>960</v>
      </c>
      <c r="Q50" s="101" t="s">
        <v>35</v>
      </c>
      <c r="R50" s="101">
        <v>8</v>
      </c>
      <c r="S50" s="101">
        <v>100</v>
      </c>
      <c r="T50" s="101"/>
      <c r="U50" s="100">
        <v>41</v>
      </c>
      <c r="V50" s="99">
        <v>2</v>
      </c>
      <c r="W50" s="98">
        <v>-4</v>
      </c>
    </row>
    <row r="51" spans="1:23" ht="16.5" customHeight="1">
      <c r="A51" s="98">
        <v>3</v>
      </c>
      <c r="B51" s="99">
        <v>7</v>
      </c>
      <c r="C51" s="100">
        <v>42</v>
      </c>
      <c r="D51" s="101" t="s">
        <v>452</v>
      </c>
      <c r="E51" s="101" t="s">
        <v>36</v>
      </c>
      <c r="F51" s="101">
        <v>9</v>
      </c>
      <c r="G51" s="101"/>
      <c r="H51" s="101">
        <v>150</v>
      </c>
      <c r="I51" s="100">
        <v>62</v>
      </c>
      <c r="J51" s="99">
        <v>7</v>
      </c>
      <c r="K51" s="98">
        <v>-3</v>
      </c>
      <c r="L51" s="40"/>
      <c r="M51" s="98">
        <v>-2</v>
      </c>
      <c r="N51" s="99">
        <v>0</v>
      </c>
      <c r="O51" s="100">
        <v>42</v>
      </c>
      <c r="P51" s="101" t="s">
        <v>80</v>
      </c>
      <c r="Q51" s="101" t="s">
        <v>35</v>
      </c>
      <c r="R51" s="101">
        <v>9</v>
      </c>
      <c r="S51" s="101"/>
      <c r="T51" s="101">
        <v>110</v>
      </c>
      <c r="U51" s="100">
        <v>62</v>
      </c>
      <c r="V51" s="99">
        <v>14</v>
      </c>
      <c r="W51" s="98">
        <v>2</v>
      </c>
    </row>
    <row r="52" spans="1:23" ht="16.5" customHeight="1">
      <c r="A52" s="98">
        <v>-8</v>
      </c>
      <c r="B52" s="99">
        <v>2</v>
      </c>
      <c r="C52" s="100">
        <v>53</v>
      </c>
      <c r="D52" s="101" t="s">
        <v>48</v>
      </c>
      <c r="E52" s="101" t="s">
        <v>36</v>
      </c>
      <c r="F52" s="101">
        <v>9</v>
      </c>
      <c r="G52" s="101"/>
      <c r="H52" s="101">
        <v>600</v>
      </c>
      <c r="I52" s="100">
        <v>81</v>
      </c>
      <c r="J52" s="102">
        <v>12</v>
      </c>
      <c r="K52" s="103">
        <v>8</v>
      </c>
      <c r="L52" s="104"/>
      <c r="M52" s="103">
        <v>-2</v>
      </c>
      <c r="N52" s="102">
        <v>4</v>
      </c>
      <c r="O52" s="100">
        <v>53</v>
      </c>
      <c r="P52" s="101" t="s">
        <v>63</v>
      </c>
      <c r="Q52" s="101" t="s">
        <v>30</v>
      </c>
      <c r="R52" s="101">
        <v>6</v>
      </c>
      <c r="S52" s="101"/>
      <c r="T52" s="101">
        <v>100</v>
      </c>
      <c r="U52" s="100">
        <v>81</v>
      </c>
      <c r="V52" s="99">
        <v>10</v>
      </c>
      <c r="W52" s="98">
        <v>2</v>
      </c>
    </row>
    <row r="53" spans="1:23" ht="16.5" customHeight="1">
      <c r="A53" s="98">
        <v>8</v>
      </c>
      <c r="B53" s="99">
        <v>14</v>
      </c>
      <c r="C53" s="100">
        <v>82</v>
      </c>
      <c r="D53" s="101" t="s">
        <v>48</v>
      </c>
      <c r="E53" s="101" t="s">
        <v>36</v>
      </c>
      <c r="F53" s="101">
        <v>8</v>
      </c>
      <c r="G53" s="101">
        <v>100</v>
      </c>
      <c r="H53" s="101"/>
      <c r="I53" s="100">
        <v>51</v>
      </c>
      <c r="J53" s="99">
        <v>0</v>
      </c>
      <c r="K53" s="98">
        <v>-8</v>
      </c>
      <c r="L53" s="40"/>
      <c r="M53" s="98">
        <v>4</v>
      </c>
      <c r="N53" s="99">
        <v>14</v>
      </c>
      <c r="O53" s="100">
        <v>82</v>
      </c>
      <c r="P53" s="101" t="s">
        <v>63</v>
      </c>
      <c r="Q53" s="101" t="s">
        <v>30</v>
      </c>
      <c r="R53" s="101">
        <v>8</v>
      </c>
      <c r="S53" s="101">
        <v>110</v>
      </c>
      <c r="T53" s="101"/>
      <c r="U53" s="100">
        <v>51</v>
      </c>
      <c r="V53" s="99">
        <v>0</v>
      </c>
      <c r="W53" s="98">
        <v>-4</v>
      </c>
    </row>
    <row r="54" spans="1:23" s="65" customFormat="1" ht="9.75" customHeight="1">
      <c r="A54" s="41"/>
      <c r="B54" s="41"/>
      <c r="C54" s="105"/>
      <c r="D54" s="41"/>
      <c r="E54" s="41"/>
      <c r="F54" s="41"/>
      <c r="G54" s="41"/>
      <c r="H54" s="41"/>
      <c r="I54" s="105"/>
      <c r="J54" s="41"/>
      <c r="K54" s="41"/>
      <c r="L54" s="89"/>
      <c r="M54" s="41"/>
      <c r="N54" s="41"/>
      <c r="O54" s="105"/>
      <c r="P54" s="41"/>
      <c r="Q54" s="41"/>
      <c r="R54" s="41"/>
      <c r="S54" s="41"/>
      <c r="T54" s="41"/>
      <c r="U54" s="105"/>
      <c r="V54" s="41"/>
      <c r="W54" s="41"/>
    </row>
    <row r="55" spans="1:23" s="65" customFormat="1" ht="15">
      <c r="A55" s="32"/>
      <c r="B55" s="33" t="s">
        <v>10</v>
      </c>
      <c r="C55" s="34"/>
      <c r="D55" s="33"/>
      <c r="E55" s="35">
        <v>25</v>
      </c>
      <c r="F55" s="36"/>
      <c r="G55" s="37" t="s">
        <v>12</v>
      </c>
      <c r="H55" s="37"/>
      <c r="I55" s="38" t="s">
        <v>13</v>
      </c>
      <c r="J55" s="38"/>
      <c r="K55" s="39"/>
      <c r="L55" s="40">
        <v>150</v>
      </c>
      <c r="M55" s="32"/>
      <c r="N55" s="33" t="s">
        <v>10</v>
      </c>
      <c r="O55" s="34"/>
      <c r="P55" s="33"/>
      <c r="Q55" s="35">
        <v>26</v>
      </c>
      <c r="R55" s="36"/>
      <c r="S55" s="37" t="s">
        <v>12</v>
      </c>
      <c r="T55" s="37"/>
      <c r="U55" s="38" t="s">
        <v>15</v>
      </c>
      <c r="V55" s="38"/>
      <c r="W55" s="39"/>
    </row>
    <row r="56" spans="1:23" s="65" customFormat="1" ht="12.75">
      <c r="A56" s="42"/>
      <c r="B56" s="42"/>
      <c r="C56" s="43"/>
      <c r="D56" s="44"/>
      <c r="E56" s="44"/>
      <c r="F56" s="44"/>
      <c r="G56" s="45" t="s">
        <v>16</v>
      </c>
      <c r="H56" s="45"/>
      <c r="I56" s="38" t="s">
        <v>54</v>
      </c>
      <c r="J56" s="38"/>
      <c r="K56" s="39"/>
      <c r="L56" s="40">
        <v>150</v>
      </c>
      <c r="M56" s="42"/>
      <c r="N56" s="42"/>
      <c r="O56" s="43"/>
      <c r="P56" s="44"/>
      <c r="Q56" s="44"/>
      <c r="R56" s="44"/>
      <c r="S56" s="45" t="s">
        <v>16</v>
      </c>
      <c r="T56" s="45"/>
      <c r="U56" s="38" t="s">
        <v>55</v>
      </c>
      <c r="V56" s="38"/>
      <c r="W56" s="39"/>
    </row>
    <row r="57" spans="1:23" ht="4.5" customHeight="1">
      <c r="A57" s="46"/>
      <c r="B57" s="47"/>
      <c r="C57" s="48"/>
      <c r="D57" s="49"/>
      <c r="E57" s="50"/>
      <c r="F57" s="51"/>
      <c r="G57" s="52"/>
      <c r="H57" s="52"/>
      <c r="I57" s="48"/>
      <c r="J57" s="47"/>
      <c r="K57" s="53"/>
      <c r="L57" s="40"/>
      <c r="M57" s="46"/>
      <c r="N57" s="47"/>
      <c r="O57" s="48"/>
      <c r="P57" s="49"/>
      <c r="Q57" s="50"/>
      <c r="R57" s="51"/>
      <c r="S57" s="52"/>
      <c r="T57" s="52"/>
      <c r="U57" s="48"/>
      <c r="V57" s="47"/>
      <c r="W57" s="53"/>
    </row>
    <row r="58" spans="1:23" s="65" customFormat="1" ht="12.75" customHeight="1">
      <c r="A58" s="54" t="s">
        <v>1257</v>
      </c>
      <c r="B58" s="55"/>
      <c r="C58" s="56"/>
      <c r="D58" s="57"/>
      <c r="E58" s="58" t="s">
        <v>19</v>
      </c>
      <c r="F58" s="59" t="s">
        <v>1294</v>
      </c>
      <c r="G58" s="60"/>
      <c r="H58" s="61"/>
      <c r="I58" s="135">
        <v>0</v>
      </c>
      <c r="J58" s="135"/>
      <c r="K58" s="136"/>
      <c r="L58" s="62"/>
      <c r="M58" s="63" t="s">
        <v>1257</v>
      </c>
      <c r="N58" s="55"/>
      <c r="O58" s="56"/>
      <c r="P58" s="57"/>
      <c r="Q58" s="58" t="s">
        <v>19</v>
      </c>
      <c r="R58" s="64" t="s">
        <v>717</v>
      </c>
      <c r="S58" s="60"/>
      <c r="T58" s="61"/>
      <c r="U58" s="135">
        <v>0</v>
      </c>
      <c r="V58" s="135"/>
      <c r="W58" s="136"/>
    </row>
    <row r="59" spans="1:23" s="65" customFormat="1" ht="12.75" customHeight="1">
      <c r="A59" s="66"/>
      <c r="B59" s="55"/>
      <c r="C59" s="56"/>
      <c r="D59" s="57"/>
      <c r="E59" s="67" t="s">
        <v>21</v>
      </c>
      <c r="F59" s="59" t="s">
        <v>501</v>
      </c>
      <c r="G59" s="68"/>
      <c r="H59" s="69"/>
      <c r="I59" s="73"/>
      <c r="J59" s="130">
        <v>5.1</v>
      </c>
      <c r="K59" s="131"/>
      <c r="L59" s="62"/>
      <c r="M59" s="66"/>
      <c r="N59" s="55"/>
      <c r="O59" s="56"/>
      <c r="P59" s="57"/>
      <c r="Q59" s="67" t="s">
        <v>21</v>
      </c>
      <c r="R59" s="64" t="s">
        <v>1295</v>
      </c>
      <c r="S59" s="68"/>
      <c r="T59" s="69"/>
      <c r="U59" s="73"/>
      <c r="V59" s="130">
        <v>17.1</v>
      </c>
      <c r="W59" s="131"/>
    </row>
    <row r="60" spans="1:23" s="65" customFormat="1" ht="12.75" customHeight="1">
      <c r="A60" s="66"/>
      <c r="B60" s="55"/>
      <c r="C60" s="56"/>
      <c r="D60" s="57"/>
      <c r="E60" s="67" t="s">
        <v>23</v>
      </c>
      <c r="F60" s="59" t="s">
        <v>901</v>
      </c>
      <c r="G60" s="60"/>
      <c r="H60" s="69"/>
      <c r="I60" s="132">
        <v>7.1</v>
      </c>
      <c r="J60" s="130" t="s">
        <v>140</v>
      </c>
      <c r="K60" s="133">
        <v>19.1</v>
      </c>
      <c r="L60" s="62"/>
      <c r="M60" s="66"/>
      <c r="N60" s="55"/>
      <c r="O60" s="56"/>
      <c r="P60" s="57"/>
      <c r="Q60" s="67" t="s">
        <v>23</v>
      </c>
      <c r="R60" s="64" t="s">
        <v>1024</v>
      </c>
      <c r="S60" s="60"/>
      <c r="T60" s="69"/>
      <c r="U60" s="132">
        <v>6.1</v>
      </c>
      <c r="V60" s="130" t="s">
        <v>140</v>
      </c>
      <c r="W60" s="133">
        <v>6.1</v>
      </c>
    </row>
    <row r="61" spans="1:23" s="65" customFormat="1" ht="12.75" customHeight="1">
      <c r="A61" s="66"/>
      <c r="B61" s="55"/>
      <c r="C61" s="56"/>
      <c r="D61" s="57"/>
      <c r="E61" s="58" t="s">
        <v>24</v>
      </c>
      <c r="F61" s="59" t="s">
        <v>693</v>
      </c>
      <c r="G61" s="60"/>
      <c r="H61" s="69"/>
      <c r="I61" s="73"/>
      <c r="J61" s="130">
        <v>9.1</v>
      </c>
      <c r="K61" s="131"/>
      <c r="L61" s="62"/>
      <c r="M61" s="66"/>
      <c r="N61" s="55"/>
      <c r="O61" s="56"/>
      <c r="P61" s="57"/>
      <c r="Q61" s="58" t="s">
        <v>24</v>
      </c>
      <c r="R61" s="64" t="s">
        <v>220</v>
      </c>
      <c r="S61" s="60"/>
      <c r="T61" s="69"/>
      <c r="U61" s="73"/>
      <c r="V61" s="130">
        <v>11.1</v>
      </c>
      <c r="W61" s="131"/>
    </row>
    <row r="62" spans="1:23" s="65" customFormat="1" ht="12.75" customHeight="1">
      <c r="A62" s="71" t="s">
        <v>19</v>
      </c>
      <c r="B62" s="59" t="s">
        <v>60</v>
      </c>
      <c r="C62" s="56"/>
      <c r="D62" s="57"/>
      <c r="E62" s="72"/>
      <c r="F62" s="60"/>
      <c r="G62" s="58" t="s">
        <v>19</v>
      </c>
      <c r="H62" s="59" t="s">
        <v>1296</v>
      </c>
      <c r="I62" s="60"/>
      <c r="J62" s="73"/>
      <c r="K62" s="70"/>
      <c r="L62" s="62"/>
      <c r="M62" s="71" t="s">
        <v>19</v>
      </c>
      <c r="N62" s="64" t="s">
        <v>390</v>
      </c>
      <c r="O62" s="56"/>
      <c r="P62" s="57"/>
      <c r="Q62" s="72"/>
      <c r="R62" s="106"/>
      <c r="S62" s="58" t="s">
        <v>19</v>
      </c>
      <c r="T62" s="59" t="s">
        <v>1297</v>
      </c>
      <c r="U62" s="60"/>
      <c r="V62" s="73"/>
      <c r="W62" s="70"/>
    </row>
    <row r="63" spans="1:23" s="65" customFormat="1" ht="12.75" customHeight="1">
      <c r="A63" s="74" t="s">
        <v>21</v>
      </c>
      <c r="B63" s="59" t="s">
        <v>1298</v>
      </c>
      <c r="C63" s="75"/>
      <c r="D63" s="57"/>
      <c r="E63" s="72"/>
      <c r="F63" s="69"/>
      <c r="G63" s="67" t="s">
        <v>21</v>
      </c>
      <c r="H63" s="59" t="s">
        <v>1299</v>
      </c>
      <c r="I63" s="60"/>
      <c r="J63" s="73"/>
      <c r="K63" s="70"/>
      <c r="L63" s="62"/>
      <c r="M63" s="74" t="s">
        <v>21</v>
      </c>
      <c r="N63" s="64" t="s">
        <v>641</v>
      </c>
      <c r="O63" s="75"/>
      <c r="P63" s="57"/>
      <c r="Q63" s="72"/>
      <c r="R63" s="107"/>
      <c r="S63" s="67" t="s">
        <v>21</v>
      </c>
      <c r="T63" s="59" t="s">
        <v>148</v>
      </c>
      <c r="U63" s="60"/>
      <c r="V63" s="73"/>
      <c r="W63" s="70"/>
    </row>
    <row r="64" spans="1:23" s="65" customFormat="1" ht="12.75" customHeight="1">
      <c r="A64" s="74" t="s">
        <v>23</v>
      </c>
      <c r="B64" s="59" t="s">
        <v>1300</v>
      </c>
      <c r="C64" s="56"/>
      <c r="D64" s="57"/>
      <c r="E64" s="72"/>
      <c r="F64" s="69"/>
      <c r="G64" s="67" t="s">
        <v>23</v>
      </c>
      <c r="H64" s="59" t="s">
        <v>744</v>
      </c>
      <c r="I64" s="60"/>
      <c r="J64" s="60"/>
      <c r="K64" s="70"/>
      <c r="L64" s="62"/>
      <c r="M64" s="74" t="s">
        <v>23</v>
      </c>
      <c r="N64" s="64" t="s">
        <v>1301</v>
      </c>
      <c r="O64" s="56"/>
      <c r="P64" s="57"/>
      <c r="Q64" s="72"/>
      <c r="R64" s="107"/>
      <c r="S64" s="67" t="s">
        <v>23</v>
      </c>
      <c r="T64" s="59" t="s">
        <v>1302</v>
      </c>
      <c r="U64" s="60"/>
      <c r="V64" s="60"/>
      <c r="W64" s="70"/>
    </row>
    <row r="65" spans="1:23" s="65" customFormat="1" ht="12.75" customHeight="1">
      <c r="A65" s="71" t="s">
        <v>24</v>
      </c>
      <c r="B65" s="59" t="s">
        <v>468</v>
      </c>
      <c r="C65" s="75"/>
      <c r="D65" s="57"/>
      <c r="E65" s="72"/>
      <c r="F65" s="60"/>
      <c r="G65" s="58" t="s">
        <v>24</v>
      </c>
      <c r="H65" s="59" t="s">
        <v>560</v>
      </c>
      <c r="I65" s="59" t="s">
        <v>27</v>
      </c>
      <c r="J65" s="73"/>
      <c r="K65" s="70"/>
      <c r="L65" s="62"/>
      <c r="M65" s="71" t="s">
        <v>24</v>
      </c>
      <c r="N65" s="64" t="s">
        <v>720</v>
      </c>
      <c r="O65" s="75"/>
      <c r="P65" s="57"/>
      <c r="Q65" s="72"/>
      <c r="R65" s="106"/>
      <c r="S65" s="58" t="s">
        <v>24</v>
      </c>
      <c r="T65" s="59" t="s">
        <v>698</v>
      </c>
      <c r="U65" s="59" t="s">
        <v>27</v>
      </c>
      <c r="V65" s="73"/>
      <c r="W65" s="70"/>
    </row>
    <row r="66" spans="1:23" s="65" customFormat="1" ht="12.75" customHeight="1">
      <c r="A66" s="76"/>
      <c r="B66" s="75"/>
      <c r="C66" s="75"/>
      <c r="D66" s="57"/>
      <c r="E66" s="58" t="s">
        <v>19</v>
      </c>
      <c r="F66" s="59" t="s">
        <v>1303</v>
      </c>
      <c r="G66" s="60"/>
      <c r="H66" s="77" t="s">
        <v>30</v>
      </c>
      <c r="I66" s="59" t="s">
        <v>1304</v>
      </c>
      <c r="J66" s="73"/>
      <c r="K66" s="70"/>
      <c r="L66" s="62"/>
      <c r="M66" s="76"/>
      <c r="N66" s="108"/>
      <c r="O66" s="75"/>
      <c r="P66" s="57"/>
      <c r="Q66" s="58" t="s">
        <v>19</v>
      </c>
      <c r="R66" s="64" t="s">
        <v>1305</v>
      </c>
      <c r="S66" s="60"/>
      <c r="T66" s="77" t="s">
        <v>30</v>
      </c>
      <c r="U66" s="59" t="s">
        <v>1306</v>
      </c>
      <c r="V66" s="73"/>
      <c r="W66" s="70"/>
    </row>
    <row r="67" spans="1:23" s="65" customFormat="1" ht="12.75" customHeight="1">
      <c r="A67" s="66"/>
      <c r="B67" s="59" t="s">
        <v>32</v>
      </c>
      <c r="C67" s="56"/>
      <c r="D67" s="57"/>
      <c r="E67" s="67" t="s">
        <v>21</v>
      </c>
      <c r="F67" s="59" t="s">
        <v>60</v>
      </c>
      <c r="G67" s="60"/>
      <c r="H67" s="77" t="s">
        <v>33</v>
      </c>
      <c r="I67" s="59" t="s">
        <v>1304</v>
      </c>
      <c r="J67" s="55"/>
      <c r="K67" s="70"/>
      <c r="L67" s="62"/>
      <c r="M67" s="66"/>
      <c r="N67" s="64" t="s">
        <v>32</v>
      </c>
      <c r="O67" s="56"/>
      <c r="P67" s="57"/>
      <c r="Q67" s="67" t="s">
        <v>21</v>
      </c>
      <c r="R67" s="64" t="s">
        <v>423</v>
      </c>
      <c r="S67" s="60"/>
      <c r="T67" s="77" t="s">
        <v>33</v>
      </c>
      <c r="U67" s="59" t="s">
        <v>1306</v>
      </c>
      <c r="V67" s="55"/>
      <c r="W67" s="70"/>
    </row>
    <row r="68" spans="1:23" s="65" customFormat="1" ht="12.75" customHeight="1">
      <c r="A68" s="66"/>
      <c r="B68" s="59" t="s">
        <v>1198</v>
      </c>
      <c r="C68" s="56"/>
      <c r="D68" s="57"/>
      <c r="E68" s="67" t="s">
        <v>23</v>
      </c>
      <c r="F68" s="59" t="s">
        <v>1307</v>
      </c>
      <c r="G68" s="73"/>
      <c r="H68" s="77" t="s">
        <v>35</v>
      </c>
      <c r="I68" s="59" t="s">
        <v>1308</v>
      </c>
      <c r="J68" s="55"/>
      <c r="K68" s="70"/>
      <c r="L68" s="62"/>
      <c r="M68" s="66"/>
      <c r="N68" s="64" t="s">
        <v>1309</v>
      </c>
      <c r="O68" s="56"/>
      <c r="P68" s="57"/>
      <c r="Q68" s="67" t="s">
        <v>23</v>
      </c>
      <c r="R68" s="64" t="s">
        <v>436</v>
      </c>
      <c r="S68" s="73"/>
      <c r="T68" s="77" t="s">
        <v>35</v>
      </c>
      <c r="U68" s="59" t="s">
        <v>1310</v>
      </c>
      <c r="V68" s="55"/>
      <c r="W68" s="70"/>
    </row>
    <row r="69" spans="1:23" s="65" customFormat="1" ht="12.75" customHeight="1">
      <c r="A69" s="78"/>
      <c r="B69" s="72"/>
      <c r="C69" s="72"/>
      <c r="D69" s="57"/>
      <c r="E69" s="58" t="s">
        <v>24</v>
      </c>
      <c r="F69" s="59" t="s">
        <v>1311</v>
      </c>
      <c r="G69" s="72"/>
      <c r="H69" s="77" t="s">
        <v>36</v>
      </c>
      <c r="I69" s="59" t="s">
        <v>1308</v>
      </c>
      <c r="J69" s="72"/>
      <c r="K69" s="79"/>
      <c r="L69" s="80"/>
      <c r="M69" s="78"/>
      <c r="N69" s="72"/>
      <c r="O69" s="72"/>
      <c r="P69" s="57"/>
      <c r="Q69" s="58" t="s">
        <v>24</v>
      </c>
      <c r="R69" s="64" t="s">
        <v>685</v>
      </c>
      <c r="S69" s="72"/>
      <c r="T69" s="77" t="s">
        <v>36</v>
      </c>
      <c r="U69" s="59" t="s">
        <v>1310</v>
      </c>
      <c r="V69" s="72"/>
      <c r="W69" s="79"/>
    </row>
    <row r="70" spans="1:23" ht="4.5" customHeight="1">
      <c r="A70" s="81"/>
      <c r="B70" s="82"/>
      <c r="C70" s="83"/>
      <c r="D70" s="84"/>
      <c r="E70" s="85"/>
      <c r="F70" s="86"/>
      <c r="G70" s="87"/>
      <c r="H70" s="87"/>
      <c r="I70" s="83"/>
      <c r="J70" s="82"/>
      <c r="K70" s="88"/>
      <c r="M70" s="81"/>
      <c r="N70" s="82"/>
      <c r="O70" s="83"/>
      <c r="P70" s="84"/>
      <c r="Q70" s="85"/>
      <c r="R70" s="86"/>
      <c r="S70" s="87"/>
      <c r="T70" s="87"/>
      <c r="U70" s="83"/>
      <c r="V70" s="82"/>
      <c r="W70" s="88"/>
    </row>
    <row r="71" spans="1:23" ht="12.75" customHeight="1">
      <c r="A71" s="90"/>
      <c r="B71" s="90" t="s">
        <v>37</v>
      </c>
      <c r="C71" s="91"/>
      <c r="D71" s="92" t="s">
        <v>38</v>
      </c>
      <c r="E71" s="92" t="s">
        <v>39</v>
      </c>
      <c r="F71" s="92" t="s">
        <v>40</v>
      </c>
      <c r="G71" s="93" t="s">
        <v>41</v>
      </c>
      <c r="H71" s="93"/>
      <c r="I71" s="91" t="s">
        <v>42</v>
      </c>
      <c r="J71" s="92" t="s">
        <v>37</v>
      </c>
      <c r="K71" s="90" t="s">
        <v>43</v>
      </c>
      <c r="L71" s="40">
        <v>150</v>
      </c>
      <c r="M71" s="90"/>
      <c r="N71" s="90" t="s">
        <v>37</v>
      </c>
      <c r="O71" s="91"/>
      <c r="P71" s="92" t="s">
        <v>38</v>
      </c>
      <c r="Q71" s="92" t="s">
        <v>39</v>
      </c>
      <c r="R71" s="92" t="s">
        <v>40</v>
      </c>
      <c r="S71" s="93" t="s">
        <v>41</v>
      </c>
      <c r="T71" s="93"/>
      <c r="U71" s="91" t="s">
        <v>42</v>
      </c>
      <c r="V71" s="92" t="s">
        <v>37</v>
      </c>
      <c r="W71" s="90" t="s">
        <v>43</v>
      </c>
    </row>
    <row r="72" spans="1:23" ht="12.75">
      <c r="A72" s="94" t="s">
        <v>43</v>
      </c>
      <c r="B72" s="94" t="s">
        <v>44</v>
      </c>
      <c r="C72" s="95" t="s">
        <v>45</v>
      </c>
      <c r="D72" s="96" t="s">
        <v>46</v>
      </c>
      <c r="E72" s="96" t="s">
        <v>47</v>
      </c>
      <c r="F72" s="96"/>
      <c r="G72" s="97" t="s">
        <v>45</v>
      </c>
      <c r="H72" s="97" t="s">
        <v>42</v>
      </c>
      <c r="I72" s="95"/>
      <c r="J72" s="94" t="s">
        <v>44</v>
      </c>
      <c r="K72" s="94"/>
      <c r="L72" s="40">
        <v>150</v>
      </c>
      <c r="M72" s="94" t="s">
        <v>43</v>
      </c>
      <c r="N72" s="94" t="s">
        <v>44</v>
      </c>
      <c r="O72" s="95" t="s">
        <v>45</v>
      </c>
      <c r="P72" s="96" t="s">
        <v>46</v>
      </c>
      <c r="Q72" s="96" t="s">
        <v>47</v>
      </c>
      <c r="R72" s="96"/>
      <c r="S72" s="97" t="s">
        <v>45</v>
      </c>
      <c r="T72" s="97" t="s">
        <v>42</v>
      </c>
      <c r="U72" s="95"/>
      <c r="V72" s="94" t="s">
        <v>44</v>
      </c>
      <c r="W72" s="94"/>
    </row>
    <row r="73" spans="1:23" ht="16.5" customHeight="1">
      <c r="A73" s="98">
        <v>0</v>
      </c>
      <c r="B73" s="99">
        <v>6</v>
      </c>
      <c r="C73" s="100">
        <v>11</v>
      </c>
      <c r="D73" s="101" t="s">
        <v>89</v>
      </c>
      <c r="E73" s="101" t="s">
        <v>36</v>
      </c>
      <c r="F73" s="101">
        <v>11</v>
      </c>
      <c r="G73" s="101"/>
      <c r="H73" s="101">
        <v>650</v>
      </c>
      <c r="I73" s="100">
        <v>23</v>
      </c>
      <c r="J73" s="99">
        <v>8</v>
      </c>
      <c r="K73" s="98">
        <v>0</v>
      </c>
      <c r="L73" s="40"/>
      <c r="M73" s="98">
        <v>5</v>
      </c>
      <c r="N73" s="99">
        <v>10</v>
      </c>
      <c r="O73" s="100">
        <v>11</v>
      </c>
      <c r="P73" s="101" t="s">
        <v>89</v>
      </c>
      <c r="Q73" s="101" t="s">
        <v>30</v>
      </c>
      <c r="R73" s="101">
        <v>11</v>
      </c>
      <c r="S73" s="101">
        <v>650</v>
      </c>
      <c r="T73" s="101"/>
      <c r="U73" s="100">
        <v>23</v>
      </c>
      <c r="V73" s="99">
        <v>4</v>
      </c>
      <c r="W73" s="98">
        <v>-5</v>
      </c>
    </row>
    <row r="74" spans="1:23" ht="16.5" customHeight="1">
      <c r="A74" s="98">
        <v>0</v>
      </c>
      <c r="B74" s="99">
        <v>6</v>
      </c>
      <c r="C74" s="100">
        <v>21</v>
      </c>
      <c r="D74" s="101" t="s">
        <v>89</v>
      </c>
      <c r="E74" s="101" t="s">
        <v>36</v>
      </c>
      <c r="F74" s="101">
        <v>11</v>
      </c>
      <c r="G74" s="101"/>
      <c r="H74" s="101">
        <v>650</v>
      </c>
      <c r="I74" s="100">
        <v>12</v>
      </c>
      <c r="J74" s="99">
        <v>8</v>
      </c>
      <c r="K74" s="98">
        <v>0</v>
      </c>
      <c r="L74" s="40"/>
      <c r="M74" s="98">
        <v>-11</v>
      </c>
      <c r="N74" s="99">
        <v>2</v>
      </c>
      <c r="O74" s="100">
        <v>21</v>
      </c>
      <c r="P74" s="101" t="s">
        <v>227</v>
      </c>
      <c r="Q74" s="101" t="s">
        <v>30</v>
      </c>
      <c r="R74" s="101">
        <v>11</v>
      </c>
      <c r="S74" s="101"/>
      <c r="T74" s="101">
        <v>100</v>
      </c>
      <c r="U74" s="100">
        <v>12</v>
      </c>
      <c r="V74" s="99">
        <v>12</v>
      </c>
      <c r="W74" s="98">
        <v>11</v>
      </c>
    </row>
    <row r="75" spans="1:23" ht="16.5" customHeight="1">
      <c r="A75" s="98">
        <v>0</v>
      </c>
      <c r="B75" s="99">
        <v>6</v>
      </c>
      <c r="C75" s="100">
        <v>72</v>
      </c>
      <c r="D75" s="101" t="s">
        <v>89</v>
      </c>
      <c r="E75" s="101" t="s">
        <v>36</v>
      </c>
      <c r="F75" s="101">
        <v>11</v>
      </c>
      <c r="G75" s="101"/>
      <c r="H75" s="101">
        <v>650</v>
      </c>
      <c r="I75" s="100">
        <v>31</v>
      </c>
      <c r="J75" s="102">
        <v>8</v>
      </c>
      <c r="K75" s="103">
        <v>0</v>
      </c>
      <c r="L75" s="104"/>
      <c r="M75" s="103">
        <v>5</v>
      </c>
      <c r="N75" s="102">
        <v>10</v>
      </c>
      <c r="O75" s="100">
        <v>72</v>
      </c>
      <c r="P75" s="101" t="s">
        <v>81</v>
      </c>
      <c r="Q75" s="101" t="s">
        <v>30</v>
      </c>
      <c r="R75" s="101">
        <v>11</v>
      </c>
      <c r="S75" s="101">
        <v>650</v>
      </c>
      <c r="T75" s="101"/>
      <c r="U75" s="100">
        <v>31</v>
      </c>
      <c r="V75" s="99">
        <v>4</v>
      </c>
      <c r="W75" s="98">
        <v>-5</v>
      </c>
    </row>
    <row r="76" spans="1:23" ht="16.5" customHeight="1">
      <c r="A76" s="98">
        <v>0</v>
      </c>
      <c r="B76" s="99">
        <v>6</v>
      </c>
      <c r="C76" s="100">
        <v>32</v>
      </c>
      <c r="D76" s="101" t="s">
        <v>89</v>
      </c>
      <c r="E76" s="101" t="s">
        <v>35</v>
      </c>
      <c r="F76" s="101">
        <v>11</v>
      </c>
      <c r="G76" s="101"/>
      <c r="H76" s="101">
        <v>650</v>
      </c>
      <c r="I76" s="100">
        <v>71</v>
      </c>
      <c r="J76" s="99">
        <v>8</v>
      </c>
      <c r="K76" s="98">
        <v>0</v>
      </c>
      <c r="L76" s="40"/>
      <c r="M76" s="98">
        <v>5</v>
      </c>
      <c r="N76" s="99">
        <v>10</v>
      </c>
      <c r="O76" s="100">
        <v>32</v>
      </c>
      <c r="P76" s="101" t="s">
        <v>89</v>
      </c>
      <c r="Q76" s="101" t="s">
        <v>30</v>
      </c>
      <c r="R76" s="101">
        <v>11</v>
      </c>
      <c r="S76" s="101">
        <v>650</v>
      </c>
      <c r="T76" s="101"/>
      <c r="U76" s="100">
        <v>71</v>
      </c>
      <c r="V76" s="99">
        <v>4</v>
      </c>
      <c r="W76" s="98">
        <v>-5</v>
      </c>
    </row>
    <row r="77" spans="1:23" ht="16.5" customHeight="1">
      <c r="A77" s="98">
        <v>0</v>
      </c>
      <c r="B77" s="99">
        <v>6</v>
      </c>
      <c r="C77" s="100">
        <v>61</v>
      </c>
      <c r="D77" s="101" t="s">
        <v>81</v>
      </c>
      <c r="E77" s="101" t="s">
        <v>35</v>
      </c>
      <c r="F77" s="101">
        <v>11</v>
      </c>
      <c r="G77" s="101"/>
      <c r="H77" s="101">
        <v>650</v>
      </c>
      <c r="I77" s="100">
        <v>41</v>
      </c>
      <c r="J77" s="99">
        <v>8</v>
      </c>
      <c r="K77" s="98">
        <v>0</v>
      </c>
      <c r="L77" s="40"/>
      <c r="M77" s="98">
        <v>-11</v>
      </c>
      <c r="N77" s="99">
        <v>2</v>
      </c>
      <c r="O77" s="100">
        <v>61</v>
      </c>
      <c r="P77" s="101" t="s">
        <v>227</v>
      </c>
      <c r="Q77" s="101" t="s">
        <v>30</v>
      </c>
      <c r="R77" s="101">
        <v>11</v>
      </c>
      <c r="S77" s="101"/>
      <c r="T77" s="101">
        <v>100</v>
      </c>
      <c r="U77" s="100">
        <v>41</v>
      </c>
      <c r="V77" s="99">
        <v>12</v>
      </c>
      <c r="W77" s="98">
        <v>11</v>
      </c>
    </row>
    <row r="78" spans="1:23" ht="16.5" customHeight="1">
      <c r="A78" s="98">
        <v>0</v>
      </c>
      <c r="B78" s="99">
        <v>6</v>
      </c>
      <c r="C78" s="100">
        <v>42</v>
      </c>
      <c r="D78" s="101" t="s">
        <v>81</v>
      </c>
      <c r="E78" s="101" t="s">
        <v>35</v>
      </c>
      <c r="F78" s="101">
        <v>11</v>
      </c>
      <c r="G78" s="101"/>
      <c r="H78" s="101">
        <v>650</v>
      </c>
      <c r="I78" s="100">
        <v>62</v>
      </c>
      <c r="J78" s="99">
        <v>8</v>
      </c>
      <c r="K78" s="98">
        <v>0</v>
      </c>
      <c r="L78" s="40"/>
      <c r="M78" s="98">
        <v>-11</v>
      </c>
      <c r="N78" s="99">
        <v>2</v>
      </c>
      <c r="O78" s="100">
        <v>42</v>
      </c>
      <c r="P78" s="101" t="s">
        <v>81</v>
      </c>
      <c r="Q78" s="101" t="s">
        <v>30</v>
      </c>
      <c r="R78" s="101">
        <v>10</v>
      </c>
      <c r="S78" s="101"/>
      <c r="T78" s="101">
        <v>100</v>
      </c>
      <c r="U78" s="100">
        <v>62</v>
      </c>
      <c r="V78" s="99">
        <v>12</v>
      </c>
      <c r="W78" s="98">
        <v>11</v>
      </c>
    </row>
    <row r="79" spans="1:23" ht="16.5" customHeight="1">
      <c r="A79" s="98">
        <v>1</v>
      </c>
      <c r="B79" s="99">
        <v>14</v>
      </c>
      <c r="C79" s="100">
        <v>53</v>
      </c>
      <c r="D79" s="101" t="s">
        <v>89</v>
      </c>
      <c r="E79" s="101" t="s">
        <v>35</v>
      </c>
      <c r="F79" s="101">
        <v>10</v>
      </c>
      <c r="G79" s="101"/>
      <c r="H79" s="101">
        <v>620</v>
      </c>
      <c r="I79" s="100">
        <v>81</v>
      </c>
      <c r="J79" s="102">
        <v>0</v>
      </c>
      <c r="K79" s="103">
        <v>-1</v>
      </c>
      <c r="L79" s="104"/>
      <c r="M79" s="103">
        <v>5</v>
      </c>
      <c r="N79" s="102">
        <v>10</v>
      </c>
      <c r="O79" s="100">
        <v>53</v>
      </c>
      <c r="P79" s="101" t="s">
        <v>81</v>
      </c>
      <c r="Q79" s="101" t="s">
        <v>30</v>
      </c>
      <c r="R79" s="101">
        <v>11</v>
      </c>
      <c r="S79" s="101">
        <v>650</v>
      </c>
      <c r="T79" s="101"/>
      <c r="U79" s="100">
        <v>81</v>
      </c>
      <c r="V79" s="99">
        <v>4</v>
      </c>
      <c r="W79" s="98">
        <v>-5</v>
      </c>
    </row>
    <row r="80" spans="1:23" ht="16.5" customHeight="1">
      <c r="A80" s="98">
        <v>0</v>
      </c>
      <c r="B80" s="99">
        <v>6</v>
      </c>
      <c r="C80" s="100">
        <v>82</v>
      </c>
      <c r="D80" s="101" t="s">
        <v>81</v>
      </c>
      <c r="E80" s="101" t="s">
        <v>36</v>
      </c>
      <c r="F80" s="101">
        <v>11</v>
      </c>
      <c r="G80" s="101"/>
      <c r="H80" s="101">
        <v>650</v>
      </c>
      <c r="I80" s="100">
        <v>51</v>
      </c>
      <c r="J80" s="99">
        <v>8</v>
      </c>
      <c r="K80" s="98">
        <v>0</v>
      </c>
      <c r="L80" s="40"/>
      <c r="M80" s="98">
        <v>5</v>
      </c>
      <c r="N80" s="99">
        <v>10</v>
      </c>
      <c r="O80" s="100">
        <v>82</v>
      </c>
      <c r="P80" s="101" t="s">
        <v>89</v>
      </c>
      <c r="Q80" s="101" t="s">
        <v>30</v>
      </c>
      <c r="R80" s="101">
        <v>11</v>
      </c>
      <c r="S80" s="101">
        <v>650</v>
      </c>
      <c r="T80" s="101"/>
      <c r="U80" s="100">
        <v>51</v>
      </c>
      <c r="V80" s="99">
        <v>4</v>
      </c>
      <c r="W80" s="98">
        <v>-5</v>
      </c>
    </row>
    <row r="81" spans="1:23" s="65" customFormat="1" ht="30" customHeight="1">
      <c r="A81" s="41"/>
      <c r="B81" s="41"/>
      <c r="C81" s="105"/>
      <c r="D81" s="41"/>
      <c r="E81" s="41"/>
      <c r="F81" s="41"/>
      <c r="G81" s="41"/>
      <c r="H81" s="41"/>
      <c r="I81" s="105"/>
      <c r="J81" s="41"/>
      <c r="K81" s="41"/>
      <c r="L81" s="89"/>
      <c r="M81" s="41"/>
      <c r="N81" s="41"/>
      <c r="O81" s="105"/>
      <c r="P81" s="41"/>
      <c r="Q81" s="41"/>
      <c r="R81" s="41"/>
      <c r="S81" s="41"/>
      <c r="T81" s="41"/>
      <c r="U81" s="105"/>
      <c r="V81" s="41"/>
      <c r="W81" s="41"/>
    </row>
    <row r="82" spans="1:23" s="65" customFormat="1" ht="15">
      <c r="A82" s="32"/>
      <c r="B82" s="33" t="s">
        <v>10</v>
      </c>
      <c r="C82" s="34"/>
      <c r="D82" s="33"/>
      <c r="E82" s="35">
        <v>27</v>
      </c>
      <c r="F82" s="36"/>
      <c r="G82" s="37" t="s">
        <v>12</v>
      </c>
      <c r="H82" s="37"/>
      <c r="I82" s="38" t="s">
        <v>51</v>
      </c>
      <c r="J82" s="38"/>
      <c r="K82" s="39"/>
      <c r="L82" s="40">
        <v>150</v>
      </c>
      <c r="M82" s="32"/>
      <c r="N82" s="33" t="s">
        <v>10</v>
      </c>
      <c r="O82" s="34"/>
      <c r="P82" s="33"/>
      <c r="Q82" s="35">
        <v>28</v>
      </c>
      <c r="R82" s="36"/>
      <c r="S82" s="37" t="s">
        <v>12</v>
      </c>
      <c r="T82" s="37"/>
      <c r="U82" s="38" t="s">
        <v>53</v>
      </c>
      <c r="V82" s="38"/>
      <c r="W82" s="39"/>
    </row>
    <row r="83" spans="1:23" s="65" customFormat="1" ht="12.75">
      <c r="A83" s="42"/>
      <c r="B83" s="42"/>
      <c r="C83" s="43"/>
      <c r="D83" s="44"/>
      <c r="E83" s="44"/>
      <c r="F83" s="44"/>
      <c r="G83" s="45" t="s">
        <v>16</v>
      </c>
      <c r="H83" s="45"/>
      <c r="I83" s="38" t="s">
        <v>17</v>
      </c>
      <c r="J83" s="38"/>
      <c r="K83" s="39"/>
      <c r="L83" s="40">
        <v>150</v>
      </c>
      <c r="M83" s="42"/>
      <c r="N83" s="42"/>
      <c r="O83" s="43"/>
      <c r="P83" s="44"/>
      <c r="Q83" s="44"/>
      <c r="R83" s="44"/>
      <c r="S83" s="45" t="s">
        <v>16</v>
      </c>
      <c r="T83" s="45"/>
      <c r="U83" s="38" t="s">
        <v>18</v>
      </c>
      <c r="V83" s="38"/>
      <c r="W83" s="39"/>
    </row>
    <row r="84" spans="1:23" ht="4.5" customHeight="1">
      <c r="A84" s="46"/>
      <c r="B84" s="47"/>
      <c r="C84" s="48"/>
      <c r="D84" s="49"/>
      <c r="E84" s="50"/>
      <c r="F84" s="51"/>
      <c r="G84" s="52"/>
      <c r="H84" s="52"/>
      <c r="I84" s="48"/>
      <c r="J84" s="47"/>
      <c r="K84" s="53"/>
      <c r="L84" s="40"/>
      <c r="M84" s="46"/>
      <c r="N84" s="47"/>
      <c r="O84" s="48"/>
      <c r="P84" s="49"/>
      <c r="Q84" s="50"/>
      <c r="R84" s="51"/>
      <c r="S84" s="52"/>
      <c r="T84" s="52"/>
      <c r="U84" s="48"/>
      <c r="V84" s="47"/>
      <c r="W84" s="53"/>
    </row>
    <row r="85" spans="1:23" s="65" customFormat="1" ht="12.75" customHeight="1">
      <c r="A85" s="54" t="s">
        <v>1257</v>
      </c>
      <c r="B85" s="55"/>
      <c r="C85" s="56"/>
      <c r="D85" s="57"/>
      <c r="E85" s="58" t="s">
        <v>19</v>
      </c>
      <c r="F85" s="59" t="s">
        <v>480</v>
      </c>
      <c r="G85" s="60"/>
      <c r="H85" s="61"/>
      <c r="I85" s="135">
        <v>0</v>
      </c>
      <c r="J85" s="135"/>
      <c r="K85" s="136"/>
      <c r="L85" s="62"/>
      <c r="M85" s="63" t="s">
        <v>1257</v>
      </c>
      <c r="N85" s="55"/>
      <c r="O85" s="56"/>
      <c r="P85" s="57"/>
      <c r="Q85" s="58" t="s">
        <v>19</v>
      </c>
      <c r="R85" s="64" t="s">
        <v>142</v>
      </c>
      <c r="S85" s="60"/>
      <c r="T85" s="61"/>
      <c r="U85" s="135">
        <v>0</v>
      </c>
      <c r="V85" s="135"/>
      <c r="W85" s="136"/>
    </row>
    <row r="86" spans="1:23" s="65" customFormat="1" ht="12.75" customHeight="1">
      <c r="A86" s="66"/>
      <c r="B86" s="55"/>
      <c r="C86" s="56"/>
      <c r="D86" s="57"/>
      <c r="E86" s="67" t="s">
        <v>21</v>
      </c>
      <c r="F86" s="59" t="s">
        <v>172</v>
      </c>
      <c r="G86" s="68"/>
      <c r="H86" s="69"/>
      <c r="I86" s="73"/>
      <c r="J86" s="130">
        <v>8.1</v>
      </c>
      <c r="K86" s="131"/>
      <c r="L86" s="62"/>
      <c r="M86" s="66"/>
      <c r="N86" s="55"/>
      <c r="O86" s="56"/>
      <c r="P86" s="57"/>
      <c r="Q86" s="67" t="s">
        <v>21</v>
      </c>
      <c r="R86" s="64" t="s">
        <v>924</v>
      </c>
      <c r="S86" s="68"/>
      <c r="T86" s="69"/>
      <c r="U86" s="73"/>
      <c r="V86" s="130">
        <v>11.1</v>
      </c>
      <c r="W86" s="131"/>
    </row>
    <row r="87" spans="1:23" s="65" customFormat="1" ht="12.75" customHeight="1">
      <c r="A87" s="66"/>
      <c r="B87" s="55"/>
      <c r="C87" s="56"/>
      <c r="D87" s="57"/>
      <c r="E87" s="67" t="s">
        <v>23</v>
      </c>
      <c r="F87" s="59" t="s">
        <v>1212</v>
      </c>
      <c r="G87" s="60"/>
      <c r="H87" s="69"/>
      <c r="I87" s="132">
        <v>15.1</v>
      </c>
      <c r="J87" s="130" t="s">
        <v>140</v>
      </c>
      <c r="K87" s="133">
        <v>12.1</v>
      </c>
      <c r="L87" s="62"/>
      <c r="M87" s="66"/>
      <c r="N87" s="55"/>
      <c r="O87" s="56"/>
      <c r="P87" s="57"/>
      <c r="Q87" s="67" t="s">
        <v>23</v>
      </c>
      <c r="R87" s="64" t="s">
        <v>1312</v>
      </c>
      <c r="S87" s="60"/>
      <c r="T87" s="69"/>
      <c r="U87" s="132">
        <v>8.1</v>
      </c>
      <c r="V87" s="130" t="s">
        <v>140</v>
      </c>
      <c r="W87" s="133">
        <v>16.1</v>
      </c>
    </row>
    <row r="88" spans="1:23" s="65" customFormat="1" ht="12.75" customHeight="1">
      <c r="A88" s="66"/>
      <c r="B88" s="55"/>
      <c r="C88" s="56"/>
      <c r="D88" s="57"/>
      <c r="E88" s="58" t="s">
        <v>24</v>
      </c>
      <c r="F88" s="59" t="s">
        <v>1223</v>
      </c>
      <c r="G88" s="60"/>
      <c r="H88" s="69"/>
      <c r="I88" s="73"/>
      <c r="J88" s="130">
        <v>5.1</v>
      </c>
      <c r="K88" s="131"/>
      <c r="L88" s="62"/>
      <c r="M88" s="66"/>
      <c r="N88" s="55"/>
      <c r="O88" s="56"/>
      <c r="P88" s="57"/>
      <c r="Q88" s="58" t="s">
        <v>24</v>
      </c>
      <c r="R88" s="64" t="s">
        <v>153</v>
      </c>
      <c r="S88" s="60"/>
      <c r="T88" s="69"/>
      <c r="U88" s="73"/>
      <c r="V88" s="130">
        <v>5.1</v>
      </c>
      <c r="W88" s="131"/>
    </row>
    <row r="89" spans="1:23" s="65" customFormat="1" ht="12.75" customHeight="1">
      <c r="A89" s="71" t="s">
        <v>19</v>
      </c>
      <c r="B89" s="59" t="s">
        <v>1228</v>
      </c>
      <c r="C89" s="56"/>
      <c r="D89" s="57"/>
      <c r="E89" s="72"/>
      <c r="F89" s="60"/>
      <c r="G89" s="58" t="s">
        <v>19</v>
      </c>
      <c r="H89" s="59" t="s">
        <v>777</v>
      </c>
      <c r="I89" s="60"/>
      <c r="J89" s="73"/>
      <c r="K89" s="70"/>
      <c r="L89" s="62"/>
      <c r="M89" s="71" t="s">
        <v>19</v>
      </c>
      <c r="N89" s="64" t="s">
        <v>1313</v>
      </c>
      <c r="O89" s="56"/>
      <c r="P89" s="57"/>
      <c r="Q89" s="72"/>
      <c r="R89" s="106"/>
      <c r="S89" s="58" t="s">
        <v>19</v>
      </c>
      <c r="T89" s="59" t="s">
        <v>513</v>
      </c>
      <c r="U89" s="60"/>
      <c r="V89" s="73"/>
      <c r="W89" s="70"/>
    </row>
    <row r="90" spans="1:23" s="65" customFormat="1" ht="12.75" customHeight="1">
      <c r="A90" s="74" t="s">
        <v>21</v>
      </c>
      <c r="B90" s="59" t="s">
        <v>1314</v>
      </c>
      <c r="C90" s="75"/>
      <c r="D90" s="57"/>
      <c r="E90" s="72"/>
      <c r="F90" s="69"/>
      <c r="G90" s="67" t="s">
        <v>21</v>
      </c>
      <c r="H90" s="59" t="s">
        <v>1315</v>
      </c>
      <c r="I90" s="60"/>
      <c r="J90" s="73"/>
      <c r="K90" s="70"/>
      <c r="L90" s="62"/>
      <c r="M90" s="74" t="s">
        <v>21</v>
      </c>
      <c r="N90" s="64" t="s">
        <v>216</v>
      </c>
      <c r="O90" s="75"/>
      <c r="P90" s="57"/>
      <c r="Q90" s="72"/>
      <c r="R90" s="107"/>
      <c r="S90" s="67" t="s">
        <v>21</v>
      </c>
      <c r="T90" s="59" t="s">
        <v>782</v>
      </c>
      <c r="U90" s="60"/>
      <c r="V90" s="73"/>
      <c r="W90" s="70"/>
    </row>
    <row r="91" spans="1:23" s="65" customFormat="1" ht="12.75" customHeight="1">
      <c r="A91" s="74" t="s">
        <v>23</v>
      </c>
      <c r="B91" s="59" t="s">
        <v>574</v>
      </c>
      <c r="C91" s="56"/>
      <c r="D91" s="57"/>
      <c r="E91" s="72"/>
      <c r="F91" s="69"/>
      <c r="G91" s="67" t="s">
        <v>23</v>
      </c>
      <c r="H91" s="59" t="s">
        <v>935</v>
      </c>
      <c r="I91" s="60"/>
      <c r="J91" s="60"/>
      <c r="K91" s="70"/>
      <c r="L91" s="62"/>
      <c r="M91" s="74" t="s">
        <v>23</v>
      </c>
      <c r="N91" s="64" t="s">
        <v>1316</v>
      </c>
      <c r="O91" s="56"/>
      <c r="P91" s="57"/>
      <c r="Q91" s="72"/>
      <c r="R91" s="107"/>
      <c r="S91" s="67" t="s">
        <v>23</v>
      </c>
      <c r="T91" s="59" t="s">
        <v>779</v>
      </c>
      <c r="U91" s="60"/>
      <c r="V91" s="60"/>
      <c r="W91" s="70"/>
    </row>
    <row r="92" spans="1:23" s="65" customFormat="1" ht="12.75" customHeight="1">
      <c r="A92" s="71" t="s">
        <v>24</v>
      </c>
      <c r="B92" s="59" t="s">
        <v>226</v>
      </c>
      <c r="C92" s="75"/>
      <c r="D92" s="57"/>
      <c r="E92" s="72"/>
      <c r="F92" s="60"/>
      <c r="G92" s="58" t="s">
        <v>24</v>
      </c>
      <c r="H92" s="59" t="s">
        <v>1317</v>
      </c>
      <c r="I92" s="59" t="s">
        <v>27</v>
      </c>
      <c r="J92" s="73"/>
      <c r="K92" s="70"/>
      <c r="L92" s="62"/>
      <c r="M92" s="71" t="s">
        <v>24</v>
      </c>
      <c r="N92" s="64" t="s">
        <v>565</v>
      </c>
      <c r="O92" s="75"/>
      <c r="P92" s="57"/>
      <c r="Q92" s="72"/>
      <c r="R92" s="106"/>
      <c r="S92" s="58" t="s">
        <v>24</v>
      </c>
      <c r="T92" s="59" t="s">
        <v>1318</v>
      </c>
      <c r="U92" s="59" t="s">
        <v>27</v>
      </c>
      <c r="V92" s="73"/>
      <c r="W92" s="70"/>
    </row>
    <row r="93" spans="1:23" s="65" customFormat="1" ht="12.75" customHeight="1">
      <c r="A93" s="76"/>
      <c r="B93" s="75"/>
      <c r="C93" s="75"/>
      <c r="D93" s="57"/>
      <c r="E93" s="58" t="s">
        <v>19</v>
      </c>
      <c r="F93" s="59" t="s">
        <v>1319</v>
      </c>
      <c r="G93" s="60"/>
      <c r="H93" s="77" t="s">
        <v>30</v>
      </c>
      <c r="I93" s="59" t="s">
        <v>1320</v>
      </c>
      <c r="J93" s="73"/>
      <c r="K93" s="70"/>
      <c r="L93" s="62"/>
      <c r="M93" s="76"/>
      <c r="N93" s="108"/>
      <c r="O93" s="75"/>
      <c r="P93" s="57"/>
      <c r="Q93" s="58" t="s">
        <v>19</v>
      </c>
      <c r="R93" s="64" t="s">
        <v>1321</v>
      </c>
      <c r="S93" s="60"/>
      <c r="T93" s="77" t="s">
        <v>30</v>
      </c>
      <c r="U93" s="59" t="s">
        <v>1322</v>
      </c>
      <c r="V93" s="73"/>
      <c r="W93" s="70"/>
    </row>
    <row r="94" spans="1:23" s="65" customFormat="1" ht="12.75" customHeight="1">
      <c r="A94" s="66"/>
      <c r="B94" s="59" t="s">
        <v>32</v>
      </c>
      <c r="C94" s="56"/>
      <c r="D94" s="57"/>
      <c r="E94" s="67" t="s">
        <v>21</v>
      </c>
      <c r="F94" s="59" t="s">
        <v>1323</v>
      </c>
      <c r="G94" s="60"/>
      <c r="H94" s="77" t="s">
        <v>33</v>
      </c>
      <c r="I94" s="59" t="s">
        <v>1320</v>
      </c>
      <c r="J94" s="55"/>
      <c r="K94" s="70"/>
      <c r="L94" s="62"/>
      <c r="M94" s="66"/>
      <c r="N94" s="64" t="s">
        <v>32</v>
      </c>
      <c r="O94" s="56"/>
      <c r="P94" s="57"/>
      <c r="Q94" s="67" t="s">
        <v>21</v>
      </c>
      <c r="R94" s="64" t="s">
        <v>1024</v>
      </c>
      <c r="S94" s="60"/>
      <c r="T94" s="77" t="s">
        <v>33</v>
      </c>
      <c r="U94" s="59" t="s">
        <v>1324</v>
      </c>
      <c r="V94" s="55"/>
      <c r="W94" s="70"/>
    </row>
    <row r="95" spans="1:23" s="65" customFormat="1" ht="12.75" customHeight="1">
      <c r="A95" s="66"/>
      <c r="B95" s="59" t="s">
        <v>1325</v>
      </c>
      <c r="C95" s="56"/>
      <c r="D95" s="57"/>
      <c r="E95" s="67" t="s">
        <v>23</v>
      </c>
      <c r="F95" s="59" t="s">
        <v>921</v>
      </c>
      <c r="G95" s="73"/>
      <c r="H95" s="77" t="s">
        <v>35</v>
      </c>
      <c r="I95" s="59" t="s">
        <v>1326</v>
      </c>
      <c r="J95" s="55"/>
      <c r="K95" s="70"/>
      <c r="L95" s="62"/>
      <c r="M95" s="66"/>
      <c r="N95" s="64" t="s">
        <v>1327</v>
      </c>
      <c r="O95" s="56"/>
      <c r="P95" s="57"/>
      <c r="Q95" s="67" t="s">
        <v>23</v>
      </c>
      <c r="R95" s="64" t="s">
        <v>1328</v>
      </c>
      <c r="S95" s="73"/>
      <c r="T95" s="77" t="s">
        <v>35</v>
      </c>
      <c r="U95" s="59" t="s">
        <v>1329</v>
      </c>
      <c r="V95" s="55"/>
      <c r="W95" s="70"/>
    </row>
    <row r="96" spans="1:23" s="65" customFormat="1" ht="12.75" customHeight="1">
      <c r="A96" s="78"/>
      <c r="B96" s="72"/>
      <c r="C96" s="72"/>
      <c r="D96" s="57"/>
      <c r="E96" s="58" t="s">
        <v>24</v>
      </c>
      <c r="F96" s="59" t="s">
        <v>682</v>
      </c>
      <c r="G96" s="72"/>
      <c r="H96" s="77" t="s">
        <v>36</v>
      </c>
      <c r="I96" s="59" t="s">
        <v>1330</v>
      </c>
      <c r="J96" s="72"/>
      <c r="K96" s="79"/>
      <c r="L96" s="80"/>
      <c r="M96" s="78"/>
      <c r="N96" s="72"/>
      <c r="O96" s="72"/>
      <c r="P96" s="57"/>
      <c r="Q96" s="58" t="s">
        <v>24</v>
      </c>
      <c r="R96" s="64" t="s">
        <v>59</v>
      </c>
      <c r="S96" s="72"/>
      <c r="T96" s="77" t="s">
        <v>36</v>
      </c>
      <c r="U96" s="59" t="s">
        <v>1329</v>
      </c>
      <c r="V96" s="72"/>
      <c r="W96" s="79"/>
    </row>
    <row r="97" spans="1:23" ht="4.5" customHeight="1">
      <c r="A97" s="81"/>
      <c r="B97" s="82"/>
      <c r="C97" s="83"/>
      <c r="D97" s="84"/>
      <c r="E97" s="85"/>
      <c r="F97" s="86"/>
      <c r="G97" s="87"/>
      <c r="H97" s="87"/>
      <c r="I97" s="83"/>
      <c r="J97" s="82"/>
      <c r="K97" s="88"/>
      <c r="M97" s="81"/>
      <c r="N97" s="82"/>
      <c r="O97" s="83"/>
      <c r="P97" s="84"/>
      <c r="Q97" s="85"/>
      <c r="R97" s="86"/>
      <c r="S97" s="87"/>
      <c r="T97" s="87"/>
      <c r="U97" s="83"/>
      <c r="V97" s="82"/>
      <c r="W97" s="88"/>
    </row>
    <row r="98" spans="1:23" ht="12.75" customHeight="1">
      <c r="A98" s="90"/>
      <c r="B98" s="90" t="s">
        <v>37</v>
      </c>
      <c r="C98" s="91"/>
      <c r="D98" s="92" t="s">
        <v>38</v>
      </c>
      <c r="E98" s="92" t="s">
        <v>39</v>
      </c>
      <c r="F98" s="92" t="s">
        <v>40</v>
      </c>
      <c r="G98" s="93" t="s">
        <v>41</v>
      </c>
      <c r="H98" s="93"/>
      <c r="I98" s="91" t="s">
        <v>42</v>
      </c>
      <c r="J98" s="92" t="s">
        <v>37</v>
      </c>
      <c r="K98" s="90" t="s">
        <v>43</v>
      </c>
      <c r="L98" s="40">
        <v>150</v>
      </c>
      <c r="M98" s="90"/>
      <c r="N98" s="90" t="s">
        <v>37</v>
      </c>
      <c r="O98" s="91"/>
      <c r="P98" s="92" t="s">
        <v>38</v>
      </c>
      <c r="Q98" s="92" t="s">
        <v>39</v>
      </c>
      <c r="R98" s="92" t="s">
        <v>40</v>
      </c>
      <c r="S98" s="93" t="s">
        <v>41</v>
      </c>
      <c r="T98" s="93"/>
      <c r="U98" s="91" t="s">
        <v>42</v>
      </c>
      <c r="V98" s="92" t="s">
        <v>37</v>
      </c>
      <c r="W98" s="90" t="s">
        <v>43</v>
      </c>
    </row>
    <row r="99" spans="1:23" ht="12.75">
      <c r="A99" s="94" t="s">
        <v>43</v>
      </c>
      <c r="B99" s="94" t="s">
        <v>44</v>
      </c>
      <c r="C99" s="95" t="s">
        <v>45</v>
      </c>
      <c r="D99" s="96" t="s">
        <v>46</v>
      </c>
      <c r="E99" s="96" t="s">
        <v>47</v>
      </c>
      <c r="F99" s="96"/>
      <c r="G99" s="97" t="s">
        <v>45</v>
      </c>
      <c r="H99" s="97" t="s">
        <v>42</v>
      </c>
      <c r="I99" s="95"/>
      <c r="J99" s="94" t="s">
        <v>44</v>
      </c>
      <c r="K99" s="94"/>
      <c r="L99" s="40">
        <v>150</v>
      </c>
      <c r="M99" s="94" t="s">
        <v>43</v>
      </c>
      <c r="N99" s="94" t="s">
        <v>44</v>
      </c>
      <c r="O99" s="95" t="s">
        <v>45</v>
      </c>
      <c r="P99" s="96" t="s">
        <v>46</v>
      </c>
      <c r="Q99" s="96" t="s">
        <v>47</v>
      </c>
      <c r="R99" s="96"/>
      <c r="S99" s="97" t="s">
        <v>45</v>
      </c>
      <c r="T99" s="97" t="s">
        <v>42</v>
      </c>
      <c r="U99" s="95"/>
      <c r="V99" s="94" t="s">
        <v>44</v>
      </c>
      <c r="W99" s="94"/>
    </row>
    <row r="100" spans="1:23" ht="16.5" customHeight="1">
      <c r="A100" s="98">
        <v>0</v>
      </c>
      <c r="B100" s="99">
        <v>0</v>
      </c>
      <c r="C100" s="100">
        <v>11</v>
      </c>
      <c r="D100" s="101" t="s">
        <v>48</v>
      </c>
      <c r="E100" s="101" t="s">
        <v>36</v>
      </c>
      <c r="F100" s="101">
        <v>10</v>
      </c>
      <c r="G100" s="101"/>
      <c r="H100" s="101">
        <v>430</v>
      </c>
      <c r="I100" s="100">
        <v>23</v>
      </c>
      <c r="J100" s="99">
        <v>14</v>
      </c>
      <c r="K100" s="98">
        <v>0</v>
      </c>
      <c r="L100" s="40"/>
      <c r="M100" s="98">
        <v>0</v>
      </c>
      <c r="N100" s="99">
        <v>4</v>
      </c>
      <c r="O100" s="100">
        <v>11</v>
      </c>
      <c r="P100" s="101" t="s">
        <v>48</v>
      </c>
      <c r="Q100" s="101" t="s">
        <v>35</v>
      </c>
      <c r="R100" s="101">
        <v>10</v>
      </c>
      <c r="S100" s="101"/>
      <c r="T100" s="101">
        <v>430</v>
      </c>
      <c r="U100" s="100">
        <v>23</v>
      </c>
      <c r="V100" s="99">
        <v>10</v>
      </c>
      <c r="W100" s="98">
        <v>0</v>
      </c>
    </row>
    <row r="101" spans="1:23" ht="16.5" customHeight="1">
      <c r="A101" s="98">
        <v>10</v>
      </c>
      <c r="B101" s="99">
        <v>12</v>
      </c>
      <c r="C101" s="100">
        <v>21</v>
      </c>
      <c r="D101" s="101" t="s">
        <v>48</v>
      </c>
      <c r="E101" s="101" t="s">
        <v>35</v>
      </c>
      <c r="F101" s="101">
        <v>8</v>
      </c>
      <c r="G101" s="101">
        <v>50</v>
      </c>
      <c r="H101" s="101"/>
      <c r="I101" s="100">
        <v>12</v>
      </c>
      <c r="J101" s="99">
        <v>2</v>
      </c>
      <c r="K101" s="98">
        <v>-10</v>
      </c>
      <c r="L101" s="40"/>
      <c r="M101" s="98">
        <v>6</v>
      </c>
      <c r="N101" s="99">
        <v>12</v>
      </c>
      <c r="O101" s="100">
        <v>21</v>
      </c>
      <c r="P101" s="101" t="s">
        <v>421</v>
      </c>
      <c r="Q101" s="101" t="s">
        <v>35</v>
      </c>
      <c r="R101" s="101">
        <v>10</v>
      </c>
      <c r="S101" s="101"/>
      <c r="T101" s="101">
        <v>180</v>
      </c>
      <c r="U101" s="100">
        <v>12</v>
      </c>
      <c r="V101" s="99">
        <v>2</v>
      </c>
      <c r="W101" s="98">
        <v>-6</v>
      </c>
    </row>
    <row r="102" spans="1:23" ht="16.5" customHeight="1">
      <c r="A102" s="98">
        <v>0</v>
      </c>
      <c r="B102" s="99">
        <v>6</v>
      </c>
      <c r="C102" s="100">
        <v>72</v>
      </c>
      <c r="D102" s="101" t="s">
        <v>89</v>
      </c>
      <c r="E102" s="101" t="s">
        <v>35</v>
      </c>
      <c r="F102" s="101">
        <v>10</v>
      </c>
      <c r="G102" s="101"/>
      <c r="H102" s="101">
        <v>420</v>
      </c>
      <c r="I102" s="100">
        <v>31</v>
      </c>
      <c r="J102" s="102">
        <v>8</v>
      </c>
      <c r="K102" s="103">
        <v>0</v>
      </c>
      <c r="L102" s="104"/>
      <c r="M102" s="103">
        <v>1</v>
      </c>
      <c r="N102" s="102">
        <v>9</v>
      </c>
      <c r="O102" s="100">
        <v>72</v>
      </c>
      <c r="P102" s="101" t="s">
        <v>48</v>
      </c>
      <c r="Q102" s="101" t="s">
        <v>35</v>
      </c>
      <c r="R102" s="101">
        <v>9</v>
      </c>
      <c r="S102" s="101"/>
      <c r="T102" s="101">
        <v>400</v>
      </c>
      <c r="U102" s="100">
        <v>31</v>
      </c>
      <c r="V102" s="99">
        <v>5</v>
      </c>
      <c r="W102" s="98">
        <v>-1</v>
      </c>
    </row>
    <row r="103" spans="1:23" ht="16.5" customHeight="1">
      <c r="A103" s="98">
        <v>0</v>
      </c>
      <c r="B103" s="99">
        <v>6</v>
      </c>
      <c r="C103" s="100">
        <v>32</v>
      </c>
      <c r="D103" s="101" t="s">
        <v>89</v>
      </c>
      <c r="E103" s="101" t="s">
        <v>35</v>
      </c>
      <c r="F103" s="101">
        <v>10</v>
      </c>
      <c r="G103" s="101"/>
      <c r="H103" s="101">
        <v>420</v>
      </c>
      <c r="I103" s="100">
        <v>71</v>
      </c>
      <c r="J103" s="99">
        <v>8</v>
      </c>
      <c r="K103" s="98">
        <v>0</v>
      </c>
      <c r="L103" s="40"/>
      <c r="M103" s="98">
        <v>7</v>
      </c>
      <c r="N103" s="99">
        <v>14</v>
      </c>
      <c r="O103" s="100">
        <v>32</v>
      </c>
      <c r="P103" s="101" t="s">
        <v>421</v>
      </c>
      <c r="Q103" s="101" t="s">
        <v>35</v>
      </c>
      <c r="R103" s="101">
        <v>9</v>
      </c>
      <c r="S103" s="101"/>
      <c r="T103" s="101">
        <v>150</v>
      </c>
      <c r="U103" s="100">
        <v>71</v>
      </c>
      <c r="V103" s="99">
        <v>0</v>
      </c>
      <c r="W103" s="98">
        <v>-7</v>
      </c>
    </row>
    <row r="104" spans="1:23" ht="16.5" customHeight="1">
      <c r="A104" s="98">
        <v>0</v>
      </c>
      <c r="B104" s="99">
        <v>6</v>
      </c>
      <c r="C104" s="100">
        <v>61</v>
      </c>
      <c r="D104" s="101" t="s">
        <v>89</v>
      </c>
      <c r="E104" s="101" t="s">
        <v>36</v>
      </c>
      <c r="F104" s="101">
        <v>10</v>
      </c>
      <c r="G104" s="101"/>
      <c r="H104" s="101">
        <v>420</v>
      </c>
      <c r="I104" s="100">
        <v>41</v>
      </c>
      <c r="J104" s="99">
        <v>8</v>
      </c>
      <c r="K104" s="98">
        <v>0</v>
      </c>
      <c r="L104" s="40"/>
      <c r="M104" s="98">
        <v>0</v>
      </c>
      <c r="N104" s="99">
        <v>4</v>
      </c>
      <c r="O104" s="100">
        <v>61</v>
      </c>
      <c r="P104" s="101" t="s">
        <v>48</v>
      </c>
      <c r="Q104" s="101" t="s">
        <v>35</v>
      </c>
      <c r="R104" s="101">
        <v>10</v>
      </c>
      <c r="S104" s="101"/>
      <c r="T104" s="101">
        <v>430</v>
      </c>
      <c r="U104" s="100">
        <v>41</v>
      </c>
      <c r="V104" s="99">
        <v>10</v>
      </c>
      <c r="W104" s="98">
        <v>0</v>
      </c>
    </row>
    <row r="105" spans="1:23" ht="16.5" customHeight="1">
      <c r="A105" s="98">
        <v>0</v>
      </c>
      <c r="B105" s="99">
        <v>6</v>
      </c>
      <c r="C105" s="100">
        <v>42</v>
      </c>
      <c r="D105" s="101" t="s">
        <v>89</v>
      </c>
      <c r="E105" s="101" t="s">
        <v>36</v>
      </c>
      <c r="F105" s="101">
        <v>10</v>
      </c>
      <c r="G105" s="101"/>
      <c r="H105" s="101">
        <v>420</v>
      </c>
      <c r="I105" s="100">
        <v>62</v>
      </c>
      <c r="J105" s="99">
        <v>8</v>
      </c>
      <c r="K105" s="98">
        <v>0</v>
      </c>
      <c r="L105" s="40"/>
      <c r="M105" s="98">
        <v>-1</v>
      </c>
      <c r="N105" s="99">
        <v>0</v>
      </c>
      <c r="O105" s="100">
        <v>42</v>
      </c>
      <c r="P105" s="101" t="s">
        <v>48</v>
      </c>
      <c r="Q105" s="101" t="s">
        <v>35</v>
      </c>
      <c r="R105" s="101">
        <v>11</v>
      </c>
      <c r="S105" s="101"/>
      <c r="T105" s="101">
        <v>460</v>
      </c>
      <c r="U105" s="100">
        <v>62</v>
      </c>
      <c r="V105" s="99">
        <v>14</v>
      </c>
      <c r="W105" s="98">
        <v>1</v>
      </c>
    </row>
    <row r="106" spans="1:23" ht="16.5" customHeight="1">
      <c r="A106" s="98">
        <v>0</v>
      </c>
      <c r="B106" s="99">
        <v>6</v>
      </c>
      <c r="C106" s="100">
        <v>53</v>
      </c>
      <c r="D106" s="101" t="s">
        <v>89</v>
      </c>
      <c r="E106" s="101" t="s">
        <v>36</v>
      </c>
      <c r="F106" s="101">
        <v>10</v>
      </c>
      <c r="G106" s="101"/>
      <c r="H106" s="101">
        <v>420</v>
      </c>
      <c r="I106" s="100">
        <v>81</v>
      </c>
      <c r="J106" s="102">
        <v>8</v>
      </c>
      <c r="K106" s="103">
        <v>0</v>
      </c>
      <c r="L106" s="104"/>
      <c r="M106" s="103">
        <v>1</v>
      </c>
      <c r="N106" s="102">
        <v>9</v>
      </c>
      <c r="O106" s="100">
        <v>53</v>
      </c>
      <c r="P106" s="101" t="s">
        <v>48</v>
      </c>
      <c r="Q106" s="101" t="s">
        <v>35</v>
      </c>
      <c r="R106" s="101">
        <v>9</v>
      </c>
      <c r="S106" s="101"/>
      <c r="T106" s="101">
        <v>400</v>
      </c>
      <c r="U106" s="100">
        <v>81</v>
      </c>
      <c r="V106" s="99">
        <v>5</v>
      </c>
      <c r="W106" s="98">
        <v>-1</v>
      </c>
    </row>
    <row r="107" spans="1:23" ht="16.5" customHeight="1">
      <c r="A107" s="98">
        <v>11</v>
      </c>
      <c r="B107" s="99">
        <v>14</v>
      </c>
      <c r="C107" s="100">
        <v>82</v>
      </c>
      <c r="D107" s="101" t="s">
        <v>48</v>
      </c>
      <c r="E107" s="101" t="s">
        <v>36</v>
      </c>
      <c r="F107" s="101">
        <v>7</v>
      </c>
      <c r="G107" s="101">
        <v>100</v>
      </c>
      <c r="H107" s="101"/>
      <c r="I107" s="100">
        <v>51</v>
      </c>
      <c r="J107" s="99">
        <v>0</v>
      </c>
      <c r="K107" s="98">
        <v>-11</v>
      </c>
      <c r="L107" s="40"/>
      <c r="M107" s="98">
        <v>0</v>
      </c>
      <c r="N107" s="99">
        <v>4</v>
      </c>
      <c r="O107" s="100">
        <v>82</v>
      </c>
      <c r="P107" s="101" t="s">
        <v>48</v>
      </c>
      <c r="Q107" s="101" t="s">
        <v>35</v>
      </c>
      <c r="R107" s="101">
        <v>10</v>
      </c>
      <c r="S107" s="101"/>
      <c r="T107" s="101">
        <v>430</v>
      </c>
      <c r="U107" s="100">
        <v>51</v>
      </c>
      <c r="V107" s="99">
        <v>10</v>
      </c>
      <c r="W107" s="98">
        <v>0</v>
      </c>
    </row>
    <row r="108" spans="1:23" s="65" customFormat="1" ht="9.75" customHeight="1">
      <c r="A108" s="41"/>
      <c r="B108" s="41"/>
      <c r="C108" s="105"/>
      <c r="D108" s="41"/>
      <c r="E108" s="41"/>
      <c r="F108" s="41"/>
      <c r="G108" s="41"/>
      <c r="H108" s="41"/>
      <c r="I108" s="105"/>
      <c r="J108" s="41"/>
      <c r="K108" s="41"/>
      <c r="L108" s="89"/>
      <c r="M108" s="41"/>
      <c r="N108" s="41"/>
      <c r="O108" s="105"/>
      <c r="P108" s="41"/>
      <c r="Q108" s="41"/>
      <c r="R108" s="41"/>
      <c r="S108" s="41"/>
      <c r="T108" s="41"/>
      <c r="U108" s="105"/>
      <c r="V108" s="41"/>
      <c r="W108" s="41"/>
    </row>
    <row r="109" spans="1:23" s="65" customFormat="1" ht="15">
      <c r="A109" s="32"/>
      <c r="B109" s="33" t="s">
        <v>10</v>
      </c>
      <c r="C109" s="34"/>
      <c r="D109" s="33"/>
      <c r="E109" s="35">
        <v>29</v>
      </c>
      <c r="F109" s="36"/>
      <c r="G109" s="37" t="s">
        <v>12</v>
      </c>
      <c r="H109" s="37"/>
      <c r="I109" s="38" t="s">
        <v>13</v>
      </c>
      <c r="J109" s="38"/>
      <c r="K109" s="39"/>
      <c r="L109" s="40">
        <v>150</v>
      </c>
      <c r="M109" s="32"/>
      <c r="N109" s="33" t="s">
        <v>10</v>
      </c>
      <c r="O109" s="34"/>
      <c r="P109" s="33"/>
      <c r="Q109" s="35">
        <v>30</v>
      </c>
      <c r="R109" s="36"/>
      <c r="S109" s="37" t="s">
        <v>12</v>
      </c>
      <c r="T109" s="37"/>
      <c r="U109" s="38" t="s">
        <v>15</v>
      </c>
      <c r="V109" s="38"/>
      <c r="W109" s="39"/>
    </row>
    <row r="110" spans="1:23" s="65" customFormat="1" ht="12.75">
      <c r="A110" s="42"/>
      <c r="B110" s="42"/>
      <c r="C110" s="43"/>
      <c r="D110" s="44"/>
      <c r="E110" s="44"/>
      <c r="F110" s="44"/>
      <c r="G110" s="45" t="s">
        <v>16</v>
      </c>
      <c r="H110" s="45"/>
      <c r="I110" s="38" t="s">
        <v>55</v>
      </c>
      <c r="J110" s="38"/>
      <c r="K110" s="39"/>
      <c r="L110" s="40">
        <v>150</v>
      </c>
      <c r="M110" s="42"/>
      <c r="N110" s="42"/>
      <c r="O110" s="43"/>
      <c r="P110" s="44"/>
      <c r="Q110" s="44"/>
      <c r="R110" s="44"/>
      <c r="S110" s="45" t="s">
        <v>16</v>
      </c>
      <c r="T110" s="45"/>
      <c r="U110" s="38" t="s">
        <v>17</v>
      </c>
      <c r="V110" s="38"/>
      <c r="W110" s="39"/>
    </row>
    <row r="111" spans="1:23" ht="4.5" customHeight="1">
      <c r="A111" s="46"/>
      <c r="B111" s="47"/>
      <c r="C111" s="48"/>
      <c r="D111" s="49"/>
      <c r="E111" s="50"/>
      <c r="F111" s="51"/>
      <c r="G111" s="52"/>
      <c r="H111" s="52"/>
      <c r="I111" s="48"/>
      <c r="J111" s="47"/>
      <c r="K111" s="53"/>
      <c r="L111" s="40"/>
      <c r="M111" s="46"/>
      <c r="N111" s="47"/>
      <c r="O111" s="48"/>
      <c r="P111" s="49"/>
      <c r="Q111" s="50"/>
      <c r="R111" s="51"/>
      <c r="S111" s="52"/>
      <c r="T111" s="52"/>
      <c r="U111" s="48"/>
      <c r="V111" s="47"/>
      <c r="W111" s="53"/>
    </row>
    <row r="112" spans="1:23" s="65" customFormat="1" ht="12.75" customHeight="1">
      <c r="A112" s="54" t="s">
        <v>1257</v>
      </c>
      <c r="B112" s="55"/>
      <c r="C112" s="56"/>
      <c r="D112" s="57"/>
      <c r="E112" s="58" t="s">
        <v>19</v>
      </c>
      <c r="F112" s="59" t="s">
        <v>395</v>
      </c>
      <c r="G112" s="60"/>
      <c r="H112" s="61"/>
      <c r="I112" s="135">
        <v>0</v>
      </c>
      <c r="J112" s="135"/>
      <c r="K112" s="136"/>
      <c r="L112" s="62"/>
      <c r="M112" s="63" t="s">
        <v>1257</v>
      </c>
      <c r="N112" s="55"/>
      <c r="O112" s="56"/>
      <c r="P112" s="57"/>
      <c r="Q112" s="58" t="s">
        <v>19</v>
      </c>
      <c r="R112" s="64" t="s">
        <v>198</v>
      </c>
      <c r="S112" s="60"/>
      <c r="T112" s="61"/>
      <c r="U112" s="135">
        <v>0</v>
      </c>
      <c r="V112" s="135"/>
      <c r="W112" s="136"/>
    </row>
    <row r="113" spans="1:23" s="65" customFormat="1" ht="12.75" customHeight="1">
      <c r="A113" s="66"/>
      <c r="B113" s="55"/>
      <c r="C113" s="56"/>
      <c r="D113" s="57"/>
      <c r="E113" s="67" t="s">
        <v>21</v>
      </c>
      <c r="F113" s="59" t="s">
        <v>1331</v>
      </c>
      <c r="G113" s="68"/>
      <c r="H113" s="69"/>
      <c r="I113" s="73"/>
      <c r="J113" s="130">
        <v>15.1</v>
      </c>
      <c r="K113" s="131"/>
      <c r="L113" s="62"/>
      <c r="M113" s="66"/>
      <c r="N113" s="55"/>
      <c r="O113" s="56"/>
      <c r="P113" s="57"/>
      <c r="Q113" s="67" t="s">
        <v>21</v>
      </c>
      <c r="R113" s="64" t="s">
        <v>1332</v>
      </c>
      <c r="S113" s="68"/>
      <c r="T113" s="69"/>
      <c r="U113" s="73"/>
      <c r="V113" s="130">
        <v>11.1</v>
      </c>
      <c r="W113" s="131"/>
    </row>
    <row r="114" spans="1:23" s="65" customFormat="1" ht="12.75" customHeight="1">
      <c r="A114" s="66"/>
      <c r="B114" s="55"/>
      <c r="C114" s="56"/>
      <c r="D114" s="57"/>
      <c r="E114" s="67" t="s">
        <v>23</v>
      </c>
      <c r="F114" s="59" t="s">
        <v>433</v>
      </c>
      <c r="G114" s="60"/>
      <c r="H114" s="69"/>
      <c r="I114" s="132">
        <v>3.1</v>
      </c>
      <c r="J114" s="130" t="s">
        <v>140</v>
      </c>
      <c r="K114" s="133">
        <v>8.1</v>
      </c>
      <c r="L114" s="62"/>
      <c r="M114" s="66"/>
      <c r="N114" s="55"/>
      <c r="O114" s="56"/>
      <c r="P114" s="57"/>
      <c r="Q114" s="67" t="s">
        <v>23</v>
      </c>
      <c r="R114" s="64" t="s">
        <v>275</v>
      </c>
      <c r="S114" s="60"/>
      <c r="T114" s="69"/>
      <c r="U114" s="132">
        <v>4.1</v>
      </c>
      <c r="V114" s="130" t="s">
        <v>140</v>
      </c>
      <c r="W114" s="133">
        <v>7.1</v>
      </c>
    </row>
    <row r="115" spans="1:23" s="65" customFormat="1" ht="12.75" customHeight="1">
      <c r="A115" s="66"/>
      <c r="B115" s="55"/>
      <c r="C115" s="56"/>
      <c r="D115" s="57"/>
      <c r="E115" s="58" t="s">
        <v>24</v>
      </c>
      <c r="F115" s="59" t="s">
        <v>1333</v>
      </c>
      <c r="G115" s="60"/>
      <c r="H115" s="69"/>
      <c r="I115" s="73"/>
      <c r="J115" s="130">
        <v>14.1</v>
      </c>
      <c r="K115" s="131"/>
      <c r="L115" s="62"/>
      <c r="M115" s="66"/>
      <c r="N115" s="55"/>
      <c r="O115" s="56"/>
      <c r="P115" s="57"/>
      <c r="Q115" s="58" t="s">
        <v>24</v>
      </c>
      <c r="R115" s="64" t="s">
        <v>518</v>
      </c>
      <c r="S115" s="60"/>
      <c r="T115" s="69"/>
      <c r="U115" s="73"/>
      <c r="V115" s="130">
        <v>18.1</v>
      </c>
      <c r="W115" s="131"/>
    </row>
    <row r="116" spans="1:23" s="65" customFormat="1" ht="12.75" customHeight="1">
      <c r="A116" s="71" t="s">
        <v>19</v>
      </c>
      <c r="B116" s="59" t="s">
        <v>1334</v>
      </c>
      <c r="C116" s="56"/>
      <c r="D116" s="57"/>
      <c r="E116" s="72"/>
      <c r="F116" s="60"/>
      <c r="G116" s="58" t="s">
        <v>19</v>
      </c>
      <c r="H116" s="59" t="s">
        <v>1335</v>
      </c>
      <c r="I116" s="60"/>
      <c r="J116" s="73"/>
      <c r="K116" s="70"/>
      <c r="L116" s="62"/>
      <c r="M116" s="71" t="s">
        <v>19</v>
      </c>
      <c r="N116" s="64" t="s">
        <v>1336</v>
      </c>
      <c r="O116" s="56"/>
      <c r="P116" s="57"/>
      <c r="Q116" s="72"/>
      <c r="R116" s="106"/>
      <c r="S116" s="58" t="s">
        <v>19</v>
      </c>
      <c r="T116" s="59" t="s">
        <v>338</v>
      </c>
      <c r="U116" s="60"/>
      <c r="V116" s="73"/>
      <c r="W116" s="70"/>
    </row>
    <row r="117" spans="1:23" s="65" customFormat="1" ht="12.75" customHeight="1">
      <c r="A117" s="74" t="s">
        <v>21</v>
      </c>
      <c r="B117" s="59" t="s">
        <v>822</v>
      </c>
      <c r="C117" s="75"/>
      <c r="D117" s="57"/>
      <c r="E117" s="72"/>
      <c r="F117" s="69"/>
      <c r="G117" s="67" t="s">
        <v>21</v>
      </c>
      <c r="H117" s="59" t="s">
        <v>214</v>
      </c>
      <c r="I117" s="60"/>
      <c r="J117" s="73"/>
      <c r="K117" s="70"/>
      <c r="L117" s="62"/>
      <c r="M117" s="74" t="s">
        <v>21</v>
      </c>
      <c r="N117" s="64" t="s">
        <v>722</v>
      </c>
      <c r="O117" s="75"/>
      <c r="P117" s="57"/>
      <c r="Q117" s="72"/>
      <c r="R117" s="107"/>
      <c r="S117" s="67" t="s">
        <v>21</v>
      </c>
      <c r="T117" s="59" t="s">
        <v>998</v>
      </c>
      <c r="U117" s="60"/>
      <c r="V117" s="73"/>
      <c r="W117" s="70"/>
    </row>
    <row r="118" spans="1:23" s="65" customFormat="1" ht="12.75" customHeight="1">
      <c r="A118" s="74" t="s">
        <v>23</v>
      </c>
      <c r="B118" s="59" t="s">
        <v>1337</v>
      </c>
      <c r="C118" s="56"/>
      <c r="D118" s="57"/>
      <c r="E118" s="72"/>
      <c r="F118" s="69"/>
      <c r="G118" s="67" t="s">
        <v>23</v>
      </c>
      <c r="H118" s="59" t="s">
        <v>1338</v>
      </c>
      <c r="I118" s="60"/>
      <c r="J118" s="60"/>
      <c r="K118" s="70"/>
      <c r="L118" s="62"/>
      <c r="M118" s="74" t="s">
        <v>23</v>
      </c>
      <c r="N118" s="64" t="s">
        <v>753</v>
      </c>
      <c r="O118" s="56"/>
      <c r="P118" s="57"/>
      <c r="Q118" s="72"/>
      <c r="R118" s="107"/>
      <c r="S118" s="67" t="s">
        <v>23</v>
      </c>
      <c r="T118" s="59" t="s">
        <v>87</v>
      </c>
      <c r="U118" s="60"/>
      <c r="V118" s="60"/>
      <c r="W118" s="70"/>
    </row>
    <row r="119" spans="1:23" s="65" customFormat="1" ht="12.75" customHeight="1">
      <c r="A119" s="71" t="s">
        <v>24</v>
      </c>
      <c r="B119" s="59" t="s">
        <v>393</v>
      </c>
      <c r="C119" s="75"/>
      <c r="D119" s="57"/>
      <c r="E119" s="72"/>
      <c r="F119" s="60"/>
      <c r="G119" s="58" t="s">
        <v>24</v>
      </c>
      <c r="H119" s="59" t="s">
        <v>537</v>
      </c>
      <c r="I119" s="59" t="s">
        <v>27</v>
      </c>
      <c r="J119" s="73"/>
      <c r="K119" s="70"/>
      <c r="L119" s="62"/>
      <c r="M119" s="71" t="s">
        <v>24</v>
      </c>
      <c r="N119" s="64" t="s">
        <v>58</v>
      </c>
      <c r="O119" s="75"/>
      <c r="P119" s="57"/>
      <c r="Q119" s="72"/>
      <c r="R119" s="106"/>
      <c r="S119" s="58" t="s">
        <v>24</v>
      </c>
      <c r="T119" s="59" t="s">
        <v>1339</v>
      </c>
      <c r="U119" s="59" t="s">
        <v>27</v>
      </c>
      <c r="V119" s="73"/>
      <c r="W119" s="70"/>
    </row>
    <row r="120" spans="1:23" s="65" customFormat="1" ht="12.75" customHeight="1">
      <c r="A120" s="76"/>
      <c r="B120" s="75"/>
      <c r="C120" s="75"/>
      <c r="D120" s="57"/>
      <c r="E120" s="58" t="s">
        <v>19</v>
      </c>
      <c r="F120" s="59" t="s">
        <v>746</v>
      </c>
      <c r="G120" s="60"/>
      <c r="H120" s="77" t="s">
        <v>30</v>
      </c>
      <c r="I120" s="59" t="s">
        <v>1340</v>
      </c>
      <c r="J120" s="73"/>
      <c r="K120" s="70"/>
      <c r="L120" s="62"/>
      <c r="M120" s="76"/>
      <c r="N120" s="108"/>
      <c r="O120" s="75"/>
      <c r="P120" s="57"/>
      <c r="Q120" s="58" t="s">
        <v>19</v>
      </c>
      <c r="R120" s="64" t="s">
        <v>477</v>
      </c>
      <c r="S120" s="60"/>
      <c r="T120" s="77" t="s">
        <v>30</v>
      </c>
      <c r="U120" s="59" t="s">
        <v>1341</v>
      </c>
      <c r="V120" s="73"/>
      <c r="W120" s="70"/>
    </row>
    <row r="121" spans="1:23" s="65" customFormat="1" ht="12.75" customHeight="1">
      <c r="A121" s="66"/>
      <c r="B121" s="59" t="s">
        <v>32</v>
      </c>
      <c r="C121" s="56"/>
      <c r="D121" s="57"/>
      <c r="E121" s="67" t="s">
        <v>21</v>
      </c>
      <c r="F121" s="59" t="s">
        <v>1342</v>
      </c>
      <c r="G121" s="60"/>
      <c r="H121" s="77" t="s">
        <v>33</v>
      </c>
      <c r="I121" s="59" t="s">
        <v>1343</v>
      </c>
      <c r="J121" s="55"/>
      <c r="K121" s="70"/>
      <c r="L121" s="62"/>
      <c r="M121" s="66"/>
      <c r="N121" s="64" t="s">
        <v>32</v>
      </c>
      <c r="O121" s="56"/>
      <c r="P121" s="57"/>
      <c r="Q121" s="67" t="s">
        <v>21</v>
      </c>
      <c r="R121" s="64" t="s">
        <v>296</v>
      </c>
      <c r="S121" s="60"/>
      <c r="T121" s="77" t="s">
        <v>33</v>
      </c>
      <c r="U121" s="59" t="s">
        <v>1341</v>
      </c>
      <c r="V121" s="55"/>
      <c r="W121" s="70"/>
    </row>
    <row r="122" spans="1:23" s="65" customFormat="1" ht="12.75" customHeight="1">
      <c r="A122" s="66"/>
      <c r="B122" s="59" t="s">
        <v>1344</v>
      </c>
      <c r="C122" s="56"/>
      <c r="D122" s="57"/>
      <c r="E122" s="67" t="s">
        <v>23</v>
      </c>
      <c r="F122" s="59" t="s">
        <v>1345</v>
      </c>
      <c r="G122" s="73"/>
      <c r="H122" s="77" t="s">
        <v>35</v>
      </c>
      <c r="I122" s="59" t="s">
        <v>1346</v>
      </c>
      <c r="J122" s="55"/>
      <c r="K122" s="70"/>
      <c r="L122" s="62"/>
      <c r="M122" s="66"/>
      <c r="N122" s="64" t="s">
        <v>1178</v>
      </c>
      <c r="O122" s="56"/>
      <c r="P122" s="57"/>
      <c r="Q122" s="67" t="s">
        <v>23</v>
      </c>
      <c r="R122" s="64" t="s">
        <v>1347</v>
      </c>
      <c r="S122" s="73"/>
      <c r="T122" s="77" t="s">
        <v>35</v>
      </c>
      <c r="U122" s="59" t="s">
        <v>1348</v>
      </c>
      <c r="V122" s="55"/>
      <c r="W122" s="70"/>
    </row>
    <row r="123" spans="1:23" s="65" customFormat="1" ht="12.75" customHeight="1">
      <c r="A123" s="78"/>
      <c r="B123" s="72"/>
      <c r="C123" s="72"/>
      <c r="D123" s="57"/>
      <c r="E123" s="58" t="s">
        <v>24</v>
      </c>
      <c r="F123" s="59" t="s">
        <v>496</v>
      </c>
      <c r="G123" s="72"/>
      <c r="H123" s="77" t="s">
        <v>36</v>
      </c>
      <c r="I123" s="59" t="s">
        <v>1346</v>
      </c>
      <c r="J123" s="72"/>
      <c r="K123" s="79"/>
      <c r="L123" s="80"/>
      <c r="M123" s="78"/>
      <c r="N123" s="72"/>
      <c r="O123" s="72"/>
      <c r="P123" s="57"/>
      <c r="Q123" s="58" t="s">
        <v>24</v>
      </c>
      <c r="R123" s="64" t="s">
        <v>874</v>
      </c>
      <c r="S123" s="72"/>
      <c r="T123" s="77" t="s">
        <v>36</v>
      </c>
      <c r="U123" s="59" t="s">
        <v>1348</v>
      </c>
      <c r="V123" s="72"/>
      <c r="W123" s="79"/>
    </row>
    <row r="124" spans="1:23" ht="4.5" customHeight="1">
      <c r="A124" s="81"/>
      <c r="B124" s="82"/>
      <c r="C124" s="83"/>
      <c r="D124" s="84"/>
      <c r="E124" s="85"/>
      <c r="F124" s="86"/>
      <c r="G124" s="87"/>
      <c r="H124" s="87"/>
      <c r="I124" s="83"/>
      <c r="J124" s="82"/>
      <c r="K124" s="88"/>
      <c r="M124" s="81"/>
      <c r="N124" s="82"/>
      <c r="O124" s="83"/>
      <c r="P124" s="84"/>
      <c r="Q124" s="85"/>
      <c r="R124" s="86"/>
      <c r="S124" s="87"/>
      <c r="T124" s="87"/>
      <c r="U124" s="83"/>
      <c r="V124" s="82"/>
      <c r="W124" s="88"/>
    </row>
    <row r="125" spans="1:23" ht="12.75" customHeight="1">
      <c r="A125" s="90"/>
      <c r="B125" s="90" t="s">
        <v>37</v>
      </c>
      <c r="C125" s="91"/>
      <c r="D125" s="92" t="s">
        <v>38</v>
      </c>
      <c r="E125" s="92" t="s">
        <v>39</v>
      </c>
      <c r="F125" s="92" t="s">
        <v>40</v>
      </c>
      <c r="G125" s="93" t="s">
        <v>41</v>
      </c>
      <c r="H125" s="93"/>
      <c r="I125" s="91" t="s">
        <v>42</v>
      </c>
      <c r="J125" s="92" t="s">
        <v>37</v>
      </c>
      <c r="K125" s="90" t="s">
        <v>43</v>
      </c>
      <c r="L125" s="40">
        <v>150</v>
      </c>
      <c r="M125" s="90"/>
      <c r="N125" s="90" t="s">
        <v>37</v>
      </c>
      <c r="O125" s="91"/>
      <c r="P125" s="92" t="s">
        <v>38</v>
      </c>
      <c r="Q125" s="92" t="s">
        <v>39</v>
      </c>
      <c r="R125" s="92" t="s">
        <v>40</v>
      </c>
      <c r="S125" s="93" t="s">
        <v>41</v>
      </c>
      <c r="T125" s="93"/>
      <c r="U125" s="91" t="s">
        <v>42</v>
      </c>
      <c r="V125" s="92" t="s">
        <v>37</v>
      </c>
      <c r="W125" s="90" t="s">
        <v>43</v>
      </c>
    </row>
    <row r="126" spans="1:23" ht="12.75">
      <c r="A126" s="94" t="s">
        <v>43</v>
      </c>
      <c r="B126" s="94" t="s">
        <v>44</v>
      </c>
      <c r="C126" s="95" t="s">
        <v>45</v>
      </c>
      <c r="D126" s="96" t="s">
        <v>46</v>
      </c>
      <c r="E126" s="96" t="s">
        <v>47</v>
      </c>
      <c r="F126" s="96"/>
      <c r="G126" s="97" t="s">
        <v>45</v>
      </c>
      <c r="H126" s="97" t="s">
        <v>42</v>
      </c>
      <c r="I126" s="95"/>
      <c r="J126" s="94" t="s">
        <v>44</v>
      </c>
      <c r="K126" s="94"/>
      <c r="L126" s="40">
        <v>150</v>
      </c>
      <c r="M126" s="94" t="s">
        <v>43</v>
      </c>
      <c r="N126" s="94" t="s">
        <v>44</v>
      </c>
      <c r="O126" s="95" t="s">
        <v>45</v>
      </c>
      <c r="P126" s="96" t="s">
        <v>46</v>
      </c>
      <c r="Q126" s="96" t="s">
        <v>47</v>
      </c>
      <c r="R126" s="96"/>
      <c r="S126" s="97" t="s">
        <v>45</v>
      </c>
      <c r="T126" s="97" t="s">
        <v>42</v>
      </c>
      <c r="U126" s="95"/>
      <c r="V126" s="94" t="s">
        <v>44</v>
      </c>
      <c r="W126" s="94"/>
    </row>
    <row r="127" spans="1:23" ht="16.5" customHeight="1">
      <c r="A127" s="98">
        <v>13</v>
      </c>
      <c r="B127" s="99">
        <v>14</v>
      </c>
      <c r="C127" s="100">
        <v>11</v>
      </c>
      <c r="D127" s="101" t="s">
        <v>227</v>
      </c>
      <c r="E127" s="101" t="s">
        <v>30</v>
      </c>
      <c r="F127" s="101">
        <v>12</v>
      </c>
      <c r="G127" s="101">
        <v>1430</v>
      </c>
      <c r="H127" s="101"/>
      <c r="I127" s="100">
        <v>23</v>
      </c>
      <c r="J127" s="99">
        <v>0</v>
      </c>
      <c r="K127" s="98">
        <v>-13</v>
      </c>
      <c r="L127" s="40"/>
      <c r="M127" s="98">
        <v>0</v>
      </c>
      <c r="N127" s="99">
        <v>7</v>
      </c>
      <c r="O127" s="100">
        <v>11</v>
      </c>
      <c r="P127" s="101" t="s">
        <v>89</v>
      </c>
      <c r="Q127" s="101" t="s">
        <v>30</v>
      </c>
      <c r="R127" s="101">
        <v>11</v>
      </c>
      <c r="S127" s="101">
        <v>450</v>
      </c>
      <c r="T127" s="101"/>
      <c r="U127" s="100">
        <v>23</v>
      </c>
      <c r="V127" s="99">
        <v>7</v>
      </c>
      <c r="W127" s="98">
        <v>0</v>
      </c>
    </row>
    <row r="128" spans="1:23" ht="16.5" customHeight="1">
      <c r="A128" s="98">
        <v>0</v>
      </c>
      <c r="B128" s="99">
        <v>7</v>
      </c>
      <c r="C128" s="100">
        <v>21</v>
      </c>
      <c r="D128" s="101" t="s">
        <v>89</v>
      </c>
      <c r="E128" s="101" t="s">
        <v>30</v>
      </c>
      <c r="F128" s="101">
        <v>12</v>
      </c>
      <c r="G128" s="101">
        <v>680</v>
      </c>
      <c r="H128" s="101"/>
      <c r="I128" s="100">
        <v>12</v>
      </c>
      <c r="J128" s="99">
        <v>7</v>
      </c>
      <c r="K128" s="98">
        <v>0</v>
      </c>
      <c r="L128" s="40"/>
      <c r="M128" s="98">
        <v>-11</v>
      </c>
      <c r="N128" s="99">
        <v>0</v>
      </c>
      <c r="O128" s="100">
        <v>21</v>
      </c>
      <c r="P128" s="101" t="s">
        <v>686</v>
      </c>
      <c r="Q128" s="101" t="s">
        <v>33</v>
      </c>
      <c r="R128" s="101">
        <v>11</v>
      </c>
      <c r="S128" s="101"/>
      <c r="T128" s="101">
        <v>50</v>
      </c>
      <c r="U128" s="100">
        <v>12</v>
      </c>
      <c r="V128" s="99">
        <v>14</v>
      </c>
      <c r="W128" s="98">
        <v>11</v>
      </c>
    </row>
    <row r="129" spans="1:23" ht="16.5" customHeight="1">
      <c r="A129" s="98">
        <v>0</v>
      </c>
      <c r="B129" s="99">
        <v>7</v>
      </c>
      <c r="C129" s="100">
        <v>72</v>
      </c>
      <c r="D129" s="101" t="s">
        <v>89</v>
      </c>
      <c r="E129" s="101" t="s">
        <v>30</v>
      </c>
      <c r="F129" s="101">
        <v>12</v>
      </c>
      <c r="G129" s="101">
        <v>680</v>
      </c>
      <c r="H129" s="101"/>
      <c r="I129" s="100">
        <v>31</v>
      </c>
      <c r="J129" s="102">
        <v>7</v>
      </c>
      <c r="K129" s="103">
        <v>0</v>
      </c>
      <c r="L129" s="104"/>
      <c r="M129" s="103">
        <v>2</v>
      </c>
      <c r="N129" s="102">
        <v>12</v>
      </c>
      <c r="O129" s="100">
        <v>72</v>
      </c>
      <c r="P129" s="101" t="s">
        <v>89</v>
      </c>
      <c r="Q129" s="101" t="s">
        <v>30</v>
      </c>
      <c r="R129" s="101">
        <v>13</v>
      </c>
      <c r="S129" s="101">
        <v>510</v>
      </c>
      <c r="T129" s="101"/>
      <c r="U129" s="100">
        <v>31</v>
      </c>
      <c r="V129" s="99">
        <v>2</v>
      </c>
      <c r="W129" s="98">
        <v>-2</v>
      </c>
    </row>
    <row r="130" spans="1:23" ht="16.5" customHeight="1">
      <c r="A130" s="98">
        <v>0</v>
      </c>
      <c r="B130" s="99">
        <v>7</v>
      </c>
      <c r="C130" s="100">
        <v>32</v>
      </c>
      <c r="D130" s="101" t="s">
        <v>89</v>
      </c>
      <c r="E130" s="101" t="s">
        <v>30</v>
      </c>
      <c r="F130" s="101">
        <v>12</v>
      </c>
      <c r="G130" s="101">
        <v>680</v>
      </c>
      <c r="H130" s="101"/>
      <c r="I130" s="100">
        <v>71</v>
      </c>
      <c r="J130" s="99">
        <v>7</v>
      </c>
      <c r="K130" s="98">
        <v>0</v>
      </c>
      <c r="L130" s="40"/>
      <c r="M130" s="98">
        <v>10</v>
      </c>
      <c r="N130" s="99">
        <v>14</v>
      </c>
      <c r="O130" s="100">
        <v>32</v>
      </c>
      <c r="P130" s="101" t="s">
        <v>686</v>
      </c>
      <c r="Q130" s="101" t="s">
        <v>30</v>
      </c>
      <c r="R130" s="101">
        <v>12</v>
      </c>
      <c r="S130" s="101">
        <v>920</v>
      </c>
      <c r="T130" s="101"/>
      <c r="U130" s="100">
        <v>71</v>
      </c>
      <c r="V130" s="99">
        <v>0</v>
      </c>
      <c r="W130" s="98">
        <v>-10</v>
      </c>
    </row>
    <row r="131" spans="1:23" ht="16.5" customHeight="1">
      <c r="A131" s="98">
        <v>0</v>
      </c>
      <c r="B131" s="99">
        <v>7</v>
      </c>
      <c r="C131" s="100">
        <v>61</v>
      </c>
      <c r="D131" s="101" t="s">
        <v>89</v>
      </c>
      <c r="E131" s="101" t="s">
        <v>30</v>
      </c>
      <c r="F131" s="101">
        <v>12</v>
      </c>
      <c r="G131" s="101">
        <v>680</v>
      </c>
      <c r="H131" s="101"/>
      <c r="I131" s="100">
        <v>41</v>
      </c>
      <c r="J131" s="99">
        <v>7</v>
      </c>
      <c r="K131" s="98">
        <v>0</v>
      </c>
      <c r="L131" s="40"/>
      <c r="M131" s="98">
        <v>-1</v>
      </c>
      <c r="N131" s="99">
        <v>2</v>
      </c>
      <c r="O131" s="100">
        <v>61</v>
      </c>
      <c r="P131" s="101" t="s">
        <v>89</v>
      </c>
      <c r="Q131" s="101" t="s">
        <v>30</v>
      </c>
      <c r="R131" s="101">
        <v>10</v>
      </c>
      <c r="S131" s="101">
        <v>420</v>
      </c>
      <c r="T131" s="101"/>
      <c r="U131" s="100">
        <v>41</v>
      </c>
      <c r="V131" s="99">
        <v>12</v>
      </c>
      <c r="W131" s="98">
        <v>1</v>
      </c>
    </row>
    <row r="132" spans="1:23" ht="16.5" customHeight="1">
      <c r="A132" s="98">
        <v>0</v>
      </c>
      <c r="B132" s="99">
        <v>7</v>
      </c>
      <c r="C132" s="100">
        <v>42</v>
      </c>
      <c r="D132" s="101" t="s">
        <v>89</v>
      </c>
      <c r="E132" s="101" t="s">
        <v>30</v>
      </c>
      <c r="F132" s="101">
        <v>12</v>
      </c>
      <c r="G132" s="101">
        <v>680</v>
      </c>
      <c r="H132" s="101"/>
      <c r="I132" s="100">
        <v>62</v>
      </c>
      <c r="J132" s="99">
        <v>7</v>
      </c>
      <c r="K132" s="98">
        <v>0</v>
      </c>
      <c r="L132" s="40"/>
      <c r="M132" s="98">
        <v>0</v>
      </c>
      <c r="N132" s="99">
        <v>7</v>
      </c>
      <c r="O132" s="100">
        <v>42</v>
      </c>
      <c r="P132" s="101" t="s">
        <v>89</v>
      </c>
      <c r="Q132" s="101" t="s">
        <v>30</v>
      </c>
      <c r="R132" s="101">
        <v>11</v>
      </c>
      <c r="S132" s="101">
        <v>450</v>
      </c>
      <c r="T132" s="101"/>
      <c r="U132" s="100">
        <v>62</v>
      </c>
      <c r="V132" s="99">
        <v>7</v>
      </c>
      <c r="W132" s="98">
        <v>0</v>
      </c>
    </row>
    <row r="133" spans="1:23" ht="16.5" customHeight="1">
      <c r="A133" s="98">
        <v>-1</v>
      </c>
      <c r="B133" s="99">
        <v>0</v>
      </c>
      <c r="C133" s="100">
        <v>53</v>
      </c>
      <c r="D133" s="101" t="s">
        <v>89</v>
      </c>
      <c r="E133" s="101" t="s">
        <v>30</v>
      </c>
      <c r="F133" s="101">
        <v>11</v>
      </c>
      <c r="G133" s="101">
        <v>650</v>
      </c>
      <c r="H133" s="101"/>
      <c r="I133" s="100">
        <v>81</v>
      </c>
      <c r="J133" s="102">
        <v>14</v>
      </c>
      <c r="K133" s="103">
        <v>1</v>
      </c>
      <c r="L133" s="104"/>
      <c r="M133" s="103">
        <v>0</v>
      </c>
      <c r="N133" s="102">
        <v>7</v>
      </c>
      <c r="O133" s="100">
        <v>53</v>
      </c>
      <c r="P133" s="101" t="s">
        <v>89</v>
      </c>
      <c r="Q133" s="101" t="s">
        <v>30</v>
      </c>
      <c r="R133" s="101">
        <v>11</v>
      </c>
      <c r="S133" s="101">
        <v>450</v>
      </c>
      <c r="T133" s="101"/>
      <c r="U133" s="100">
        <v>81</v>
      </c>
      <c r="V133" s="99">
        <v>7</v>
      </c>
      <c r="W133" s="98">
        <v>0</v>
      </c>
    </row>
    <row r="134" spans="1:23" ht="16.5" customHeight="1">
      <c r="A134" s="98">
        <v>0</v>
      </c>
      <c r="B134" s="99">
        <v>7</v>
      </c>
      <c r="C134" s="100">
        <v>82</v>
      </c>
      <c r="D134" s="101" t="s">
        <v>89</v>
      </c>
      <c r="E134" s="101" t="s">
        <v>30</v>
      </c>
      <c r="F134" s="101">
        <v>12</v>
      </c>
      <c r="G134" s="101">
        <v>680</v>
      </c>
      <c r="H134" s="101"/>
      <c r="I134" s="100">
        <v>51</v>
      </c>
      <c r="J134" s="99">
        <v>7</v>
      </c>
      <c r="K134" s="98">
        <v>0</v>
      </c>
      <c r="L134" s="40"/>
      <c r="M134" s="98">
        <v>0</v>
      </c>
      <c r="N134" s="99">
        <v>7</v>
      </c>
      <c r="O134" s="100">
        <v>82</v>
      </c>
      <c r="P134" s="101" t="s">
        <v>89</v>
      </c>
      <c r="Q134" s="101" t="s">
        <v>30</v>
      </c>
      <c r="R134" s="101">
        <v>11</v>
      </c>
      <c r="S134" s="101">
        <v>450</v>
      </c>
      <c r="T134" s="101"/>
      <c r="U134" s="100">
        <v>51</v>
      </c>
      <c r="V134" s="99">
        <v>7</v>
      </c>
      <c r="W134" s="98">
        <v>0</v>
      </c>
    </row>
    <row r="135" spans="1:23" s="65" customFormat="1" ht="30" customHeight="1">
      <c r="A135" s="41"/>
      <c r="B135" s="41"/>
      <c r="C135" s="105"/>
      <c r="D135" s="41"/>
      <c r="E135" s="41"/>
      <c r="F135" s="41"/>
      <c r="G135" s="41"/>
      <c r="H135" s="41"/>
      <c r="I135" s="105"/>
      <c r="J135" s="41"/>
      <c r="K135" s="41"/>
      <c r="L135" s="89"/>
      <c r="M135" s="41"/>
      <c r="N135" s="41"/>
      <c r="O135" s="105"/>
      <c r="P135" s="41"/>
      <c r="Q135" s="41"/>
      <c r="R135" s="41"/>
      <c r="S135" s="41"/>
      <c r="T135" s="41"/>
      <c r="U135" s="105"/>
      <c r="V135" s="41"/>
      <c r="W135" s="41"/>
    </row>
    <row r="136" spans="1:23" s="65" customFormat="1" ht="15">
      <c r="A136" s="32"/>
      <c r="B136" s="33" t="s">
        <v>10</v>
      </c>
      <c r="C136" s="34"/>
      <c r="D136" s="33"/>
      <c r="E136" s="35">
        <v>31</v>
      </c>
      <c r="F136" s="36"/>
      <c r="G136" s="37" t="s">
        <v>12</v>
      </c>
      <c r="H136" s="37"/>
      <c r="I136" s="38" t="s">
        <v>51</v>
      </c>
      <c r="J136" s="38"/>
      <c r="K136" s="39"/>
      <c r="L136" s="40">
        <v>150</v>
      </c>
      <c r="M136" s="32"/>
      <c r="N136" s="33" t="s">
        <v>10</v>
      </c>
      <c r="O136" s="34"/>
      <c r="P136" s="33"/>
      <c r="Q136" s="35">
        <v>32</v>
      </c>
      <c r="R136" s="36"/>
      <c r="S136" s="37" t="s">
        <v>12</v>
      </c>
      <c r="T136" s="37"/>
      <c r="U136" s="38" t="s">
        <v>53</v>
      </c>
      <c r="V136" s="38"/>
      <c r="W136" s="39"/>
    </row>
    <row r="137" spans="1:23" s="65" customFormat="1" ht="12.75">
      <c r="A137" s="42"/>
      <c r="B137" s="42"/>
      <c r="C137" s="43"/>
      <c r="D137" s="44"/>
      <c r="E137" s="44"/>
      <c r="F137" s="44"/>
      <c r="G137" s="45" t="s">
        <v>16</v>
      </c>
      <c r="H137" s="45"/>
      <c r="I137" s="38" t="s">
        <v>18</v>
      </c>
      <c r="J137" s="38"/>
      <c r="K137" s="39"/>
      <c r="L137" s="40">
        <v>150</v>
      </c>
      <c r="M137" s="42"/>
      <c r="N137" s="42"/>
      <c r="O137" s="43"/>
      <c r="P137" s="44"/>
      <c r="Q137" s="44"/>
      <c r="R137" s="44"/>
      <c r="S137" s="45" t="s">
        <v>16</v>
      </c>
      <c r="T137" s="45"/>
      <c r="U137" s="38" t="s">
        <v>54</v>
      </c>
      <c r="V137" s="38"/>
      <c r="W137" s="39"/>
    </row>
    <row r="138" spans="1:23" ht="4.5" customHeight="1">
      <c r="A138" s="46"/>
      <c r="B138" s="47"/>
      <c r="C138" s="48"/>
      <c r="D138" s="49"/>
      <c r="E138" s="50"/>
      <c r="F138" s="51"/>
      <c r="G138" s="52"/>
      <c r="H138" s="52"/>
      <c r="I138" s="48"/>
      <c r="J138" s="47"/>
      <c r="K138" s="53"/>
      <c r="L138" s="40"/>
      <c r="M138" s="46"/>
      <c r="N138" s="47"/>
      <c r="O138" s="48"/>
      <c r="P138" s="49"/>
      <c r="Q138" s="50"/>
      <c r="R138" s="51"/>
      <c r="S138" s="52"/>
      <c r="T138" s="52"/>
      <c r="U138" s="48"/>
      <c r="V138" s="47"/>
      <c r="W138" s="53"/>
    </row>
    <row r="139" spans="1:23" s="65" customFormat="1" ht="12.75" customHeight="1">
      <c r="A139" s="54" t="s">
        <v>1257</v>
      </c>
      <c r="B139" s="55"/>
      <c r="C139" s="56"/>
      <c r="D139" s="57"/>
      <c r="E139" s="58" t="s">
        <v>19</v>
      </c>
      <c r="F139" s="59" t="s">
        <v>181</v>
      </c>
      <c r="G139" s="60"/>
      <c r="H139" s="61"/>
      <c r="I139" s="135">
        <v>0</v>
      </c>
      <c r="J139" s="135"/>
      <c r="K139" s="136"/>
      <c r="L139" s="62"/>
      <c r="M139" s="63" t="s">
        <v>1257</v>
      </c>
      <c r="N139" s="55"/>
      <c r="O139" s="56"/>
      <c r="P139" s="57"/>
      <c r="Q139" s="58" t="s">
        <v>19</v>
      </c>
      <c r="R139" s="64" t="s">
        <v>1349</v>
      </c>
      <c r="S139" s="60"/>
      <c r="T139" s="61"/>
      <c r="U139" s="135">
        <v>0</v>
      </c>
      <c r="V139" s="135"/>
      <c r="W139" s="136"/>
    </row>
    <row r="140" spans="1:23" s="65" customFormat="1" ht="12.75" customHeight="1">
      <c r="A140" s="66"/>
      <c r="B140" s="55"/>
      <c r="C140" s="56"/>
      <c r="D140" s="57"/>
      <c r="E140" s="67" t="s">
        <v>21</v>
      </c>
      <c r="F140" s="59" t="s">
        <v>946</v>
      </c>
      <c r="G140" s="68"/>
      <c r="H140" s="69"/>
      <c r="I140" s="73"/>
      <c r="J140" s="130">
        <v>8.1</v>
      </c>
      <c r="K140" s="131"/>
      <c r="L140" s="62"/>
      <c r="M140" s="66"/>
      <c r="N140" s="55"/>
      <c r="O140" s="56"/>
      <c r="P140" s="57"/>
      <c r="Q140" s="67" t="s">
        <v>21</v>
      </c>
      <c r="R140" s="64" t="s">
        <v>173</v>
      </c>
      <c r="S140" s="68"/>
      <c r="T140" s="69"/>
      <c r="U140" s="73"/>
      <c r="V140" s="130">
        <v>15.1</v>
      </c>
      <c r="W140" s="131"/>
    </row>
    <row r="141" spans="1:23" s="65" customFormat="1" ht="12.75" customHeight="1">
      <c r="A141" s="66"/>
      <c r="B141" s="55"/>
      <c r="C141" s="56"/>
      <c r="D141" s="57"/>
      <c r="E141" s="67" t="s">
        <v>23</v>
      </c>
      <c r="F141" s="59" t="s">
        <v>1297</v>
      </c>
      <c r="G141" s="60"/>
      <c r="H141" s="69"/>
      <c r="I141" s="132">
        <v>14.1</v>
      </c>
      <c r="J141" s="130" t="s">
        <v>140</v>
      </c>
      <c r="K141" s="133">
        <v>14.1</v>
      </c>
      <c r="L141" s="62"/>
      <c r="M141" s="66"/>
      <c r="N141" s="55"/>
      <c r="O141" s="56"/>
      <c r="P141" s="57"/>
      <c r="Q141" s="67" t="s">
        <v>23</v>
      </c>
      <c r="R141" s="64" t="s">
        <v>178</v>
      </c>
      <c r="S141" s="60"/>
      <c r="T141" s="69"/>
      <c r="U141" s="132">
        <v>5.1</v>
      </c>
      <c r="V141" s="130" t="s">
        <v>140</v>
      </c>
      <c r="W141" s="133">
        <v>9.1</v>
      </c>
    </row>
    <row r="142" spans="1:23" s="65" customFormat="1" ht="12.75" customHeight="1">
      <c r="A142" s="66"/>
      <c r="B142" s="55"/>
      <c r="C142" s="56"/>
      <c r="D142" s="57"/>
      <c r="E142" s="58" t="s">
        <v>24</v>
      </c>
      <c r="F142" s="59" t="s">
        <v>1350</v>
      </c>
      <c r="G142" s="60"/>
      <c r="H142" s="69"/>
      <c r="I142" s="73"/>
      <c r="J142" s="130">
        <v>4.1</v>
      </c>
      <c r="K142" s="131"/>
      <c r="L142" s="62"/>
      <c r="M142" s="66"/>
      <c r="N142" s="55"/>
      <c r="O142" s="56"/>
      <c r="P142" s="57"/>
      <c r="Q142" s="58" t="s">
        <v>24</v>
      </c>
      <c r="R142" s="64" t="s">
        <v>1351</v>
      </c>
      <c r="S142" s="60"/>
      <c r="T142" s="69"/>
      <c r="U142" s="73"/>
      <c r="V142" s="130">
        <v>11.1</v>
      </c>
      <c r="W142" s="131"/>
    </row>
    <row r="143" spans="1:23" s="65" customFormat="1" ht="12.75" customHeight="1">
      <c r="A143" s="71" t="s">
        <v>19</v>
      </c>
      <c r="B143" s="59" t="s">
        <v>34</v>
      </c>
      <c r="C143" s="56"/>
      <c r="D143" s="57"/>
      <c r="E143" s="72"/>
      <c r="F143" s="60"/>
      <c r="G143" s="58" t="s">
        <v>19</v>
      </c>
      <c r="H143" s="59" t="s">
        <v>1352</v>
      </c>
      <c r="I143" s="60"/>
      <c r="J143" s="73"/>
      <c r="K143" s="70"/>
      <c r="L143" s="62"/>
      <c r="M143" s="71" t="s">
        <v>19</v>
      </c>
      <c r="N143" s="64" t="s">
        <v>271</v>
      </c>
      <c r="O143" s="56"/>
      <c r="P143" s="57"/>
      <c r="Q143" s="72"/>
      <c r="R143" s="106"/>
      <c r="S143" s="58" t="s">
        <v>19</v>
      </c>
      <c r="T143" s="59" t="s">
        <v>26</v>
      </c>
      <c r="U143" s="60"/>
      <c r="V143" s="73"/>
      <c r="W143" s="70"/>
    </row>
    <row r="144" spans="1:23" s="65" customFormat="1" ht="12.75" customHeight="1">
      <c r="A144" s="74" t="s">
        <v>21</v>
      </c>
      <c r="B144" s="59" t="s">
        <v>814</v>
      </c>
      <c r="C144" s="75"/>
      <c r="D144" s="57"/>
      <c r="E144" s="72"/>
      <c r="F144" s="69"/>
      <c r="G144" s="67" t="s">
        <v>21</v>
      </c>
      <c r="H144" s="59" t="s">
        <v>213</v>
      </c>
      <c r="I144" s="60"/>
      <c r="J144" s="73"/>
      <c r="K144" s="70"/>
      <c r="L144" s="62"/>
      <c r="M144" s="74" t="s">
        <v>21</v>
      </c>
      <c r="N144" s="64" t="s">
        <v>347</v>
      </c>
      <c r="O144" s="75"/>
      <c r="P144" s="57"/>
      <c r="Q144" s="72"/>
      <c r="R144" s="107"/>
      <c r="S144" s="67" t="s">
        <v>21</v>
      </c>
      <c r="T144" s="59" t="s">
        <v>1353</v>
      </c>
      <c r="U144" s="60"/>
      <c r="V144" s="73"/>
      <c r="W144" s="70"/>
    </row>
    <row r="145" spans="1:23" s="65" customFormat="1" ht="12.75" customHeight="1">
      <c r="A145" s="74" t="s">
        <v>23</v>
      </c>
      <c r="B145" s="59" t="s">
        <v>145</v>
      </c>
      <c r="C145" s="56"/>
      <c r="D145" s="57"/>
      <c r="E145" s="72"/>
      <c r="F145" s="69"/>
      <c r="G145" s="67" t="s">
        <v>23</v>
      </c>
      <c r="H145" s="59" t="s">
        <v>17</v>
      </c>
      <c r="I145" s="60"/>
      <c r="J145" s="60"/>
      <c r="K145" s="70"/>
      <c r="L145" s="62"/>
      <c r="M145" s="74" t="s">
        <v>23</v>
      </c>
      <c r="N145" s="64" t="s">
        <v>1354</v>
      </c>
      <c r="O145" s="56"/>
      <c r="P145" s="57"/>
      <c r="Q145" s="72"/>
      <c r="R145" s="107"/>
      <c r="S145" s="67" t="s">
        <v>23</v>
      </c>
      <c r="T145" s="59" t="s">
        <v>1355</v>
      </c>
      <c r="U145" s="60"/>
      <c r="V145" s="60"/>
      <c r="W145" s="70"/>
    </row>
    <row r="146" spans="1:23" s="65" customFormat="1" ht="12.75" customHeight="1">
      <c r="A146" s="71" t="s">
        <v>24</v>
      </c>
      <c r="B146" s="59" t="s">
        <v>1356</v>
      </c>
      <c r="C146" s="75"/>
      <c r="D146" s="57"/>
      <c r="E146" s="72"/>
      <c r="F146" s="60"/>
      <c r="G146" s="58" t="s">
        <v>24</v>
      </c>
      <c r="H146" s="59" t="s">
        <v>1357</v>
      </c>
      <c r="I146" s="59" t="s">
        <v>27</v>
      </c>
      <c r="J146" s="73"/>
      <c r="K146" s="70"/>
      <c r="L146" s="62"/>
      <c r="M146" s="71" t="s">
        <v>24</v>
      </c>
      <c r="N146" s="64" t="s">
        <v>1358</v>
      </c>
      <c r="O146" s="75"/>
      <c r="P146" s="57"/>
      <c r="Q146" s="72"/>
      <c r="R146" s="106"/>
      <c r="S146" s="58" t="s">
        <v>24</v>
      </c>
      <c r="T146" s="59" t="s">
        <v>296</v>
      </c>
      <c r="U146" s="59" t="s">
        <v>27</v>
      </c>
      <c r="V146" s="73"/>
      <c r="W146" s="70"/>
    </row>
    <row r="147" spans="1:23" s="65" customFormat="1" ht="12.75" customHeight="1">
      <c r="A147" s="76"/>
      <c r="B147" s="75"/>
      <c r="C147" s="75"/>
      <c r="D147" s="57"/>
      <c r="E147" s="58" t="s">
        <v>19</v>
      </c>
      <c r="F147" s="59" t="s">
        <v>949</v>
      </c>
      <c r="G147" s="60"/>
      <c r="H147" s="77" t="s">
        <v>30</v>
      </c>
      <c r="I147" s="59" t="s">
        <v>1359</v>
      </c>
      <c r="J147" s="73"/>
      <c r="K147" s="70"/>
      <c r="L147" s="62"/>
      <c r="M147" s="76"/>
      <c r="N147" s="108"/>
      <c r="O147" s="75"/>
      <c r="P147" s="57"/>
      <c r="Q147" s="58" t="s">
        <v>19</v>
      </c>
      <c r="R147" s="64" t="s">
        <v>1360</v>
      </c>
      <c r="S147" s="60"/>
      <c r="T147" s="77" t="s">
        <v>30</v>
      </c>
      <c r="U147" s="59" t="s">
        <v>1361</v>
      </c>
      <c r="V147" s="73"/>
      <c r="W147" s="70"/>
    </row>
    <row r="148" spans="1:23" s="65" customFormat="1" ht="12.75" customHeight="1">
      <c r="A148" s="66"/>
      <c r="B148" s="59" t="s">
        <v>32</v>
      </c>
      <c r="C148" s="56"/>
      <c r="D148" s="57"/>
      <c r="E148" s="67" t="s">
        <v>21</v>
      </c>
      <c r="F148" s="59" t="s">
        <v>340</v>
      </c>
      <c r="G148" s="60"/>
      <c r="H148" s="77" t="s">
        <v>33</v>
      </c>
      <c r="I148" s="59" t="s">
        <v>1362</v>
      </c>
      <c r="J148" s="55"/>
      <c r="K148" s="70"/>
      <c r="L148" s="62"/>
      <c r="M148" s="66"/>
      <c r="N148" s="64" t="s">
        <v>32</v>
      </c>
      <c r="O148" s="56"/>
      <c r="P148" s="57"/>
      <c r="Q148" s="67" t="s">
        <v>21</v>
      </c>
      <c r="R148" s="64" t="s">
        <v>1119</v>
      </c>
      <c r="S148" s="60"/>
      <c r="T148" s="77" t="s">
        <v>33</v>
      </c>
      <c r="U148" s="59" t="s">
        <v>1361</v>
      </c>
      <c r="V148" s="55"/>
      <c r="W148" s="70"/>
    </row>
    <row r="149" spans="1:23" s="65" customFormat="1" ht="12.75" customHeight="1">
      <c r="A149" s="66"/>
      <c r="B149" s="59" t="s">
        <v>1363</v>
      </c>
      <c r="C149" s="56"/>
      <c r="D149" s="57"/>
      <c r="E149" s="67" t="s">
        <v>23</v>
      </c>
      <c r="F149" s="59" t="s">
        <v>1364</v>
      </c>
      <c r="G149" s="73"/>
      <c r="H149" s="77" t="s">
        <v>35</v>
      </c>
      <c r="I149" s="59" t="s">
        <v>1365</v>
      </c>
      <c r="J149" s="55"/>
      <c r="K149" s="70"/>
      <c r="L149" s="62"/>
      <c r="M149" s="66"/>
      <c r="N149" s="64" t="s">
        <v>657</v>
      </c>
      <c r="O149" s="56"/>
      <c r="P149" s="57"/>
      <c r="Q149" s="67" t="s">
        <v>23</v>
      </c>
      <c r="R149" s="64" t="s">
        <v>667</v>
      </c>
      <c r="S149" s="73"/>
      <c r="T149" s="77" t="s">
        <v>35</v>
      </c>
      <c r="U149" s="59" t="s">
        <v>1366</v>
      </c>
      <c r="V149" s="55"/>
      <c r="W149" s="70"/>
    </row>
    <row r="150" spans="1:23" s="65" customFormat="1" ht="12.75" customHeight="1">
      <c r="A150" s="78"/>
      <c r="B150" s="72"/>
      <c r="C150" s="72"/>
      <c r="D150" s="57"/>
      <c r="E150" s="58" t="s">
        <v>24</v>
      </c>
      <c r="F150" s="59" t="s">
        <v>641</v>
      </c>
      <c r="G150" s="72"/>
      <c r="H150" s="77" t="s">
        <v>36</v>
      </c>
      <c r="I150" s="59" t="s">
        <v>1367</v>
      </c>
      <c r="J150" s="72"/>
      <c r="K150" s="79"/>
      <c r="L150" s="80"/>
      <c r="M150" s="78"/>
      <c r="N150" s="72"/>
      <c r="O150" s="72"/>
      <c r="P150" s="57"/>
      <c r="Q150" s="58" t="s">
        <v>24</v>
      </c>
      <c r="R150" s="64" t="s">
        <v>20</v>
      </c>
      <c r="S150" s="72"/>
      <c r="T150" s="77" t="s">
        <v>36</v>
      </c>
      <c r="U150" s="59" t="s">
        <v>1366</v>
      </c>
      <c r="V150" s="72"/>
      <c r="W150" s="79"/>
    </row>
    <row r="151" spans="1:23" ht="4.5" customHeight="1">
      <c r="A151" s="81"/>
      <c r="B151" s="82"/>
      <c r="C151" s="83"/>
      <c r="D151" s="84"/>
      <c r="E151" s="85"/>
      <c r="F151" s="86"/>
      <c r="G151" s="87"/>
      <c r="H151" s="87"/>
      <c r="I151" s="83"/>
      <c r="J151" s="82"/>
      <c r="K151" s="88"/>
      <c r="M151" s="81"/>
      <c r="N151" s="82"/>
      <c r="O151" s="83"/>
      <c r="P151" s="84"/>
      <c r="Q151" s="85"/>
      <c r="R151" s="86"/>
      <c r="S151" s="87"/>
      <c r="T151" s="87"/>
      <c r="U151" s="83"/>
      <c r="V151" s="82"/>
      <c r="W151" s="88"/>
    </row>
    <row r="152" spans="1:23" ht="12.75" customHeight="1">
      <c r="A152" s="90"/>
      <c r="B152" s="90" t="s">
        <v>37</v>
      </c>
      <c r="C152" s="91"/>
      <c r="D152" s="92" t="s">
        <v>38</v>
      </c>
      <c r="E152" s="92" t="s">
        <v>39</v>
      </c>
      <c r="F152" s="92" t="s">
        <v>40</v>
      </c>
      <c r="G152" s="93" t="s">
        <v>41</v>
      </c>
      <c r="H152" s="93"/>
      <c r="I152" s="91" t="s">
        <v>42</v>
      </c>
      <c r="J152" s="92" t="s">
        <v>37</v>
      </c>
      <c r="K152" s="90" t="s">
        <v>43</v>
      </c>
      <c r="L152" s="40">
        <v>150</v>
      </c>
      <c r="M152" s="90"/>
      <c r="N152" s="90" t="s">
        <v>37</v>
      </c>
      <c r="O152" s="91"/>
      <c r="P152" s="92" t="s">
        <v>38</v>
      </c>
      <c r="Q152" s="92" t="s">
        <v>39</v>
      </c>
      <c r="R152" s="92" t="s">
        <v>40</v>
      </c>
      <c r="S152" s="93" t="s">
        <v>41</v>
      </c>
      <c r="T152" s="93"/>
      <c r="U152" s="91" t="s">
        <v>42</v>
      </c>
      <c r="V152" s="92" t="s">
        <v>37</v>
      </c>
      <c r="W152" s="90" t="s">
        <v>43</v>
      </c>
    </row>
    <row r="153" spans="1:23" ht="12.75">
      <c r="A153" s="94" t="s">
        <v>43</v>
      </c>
      <c r="B153" s="94" t="s">
        <v>44</v>
      </c>
      <c r="C153" s="95" t="s">
        <v>45</v>
      </c>
      <c r="D153" s="96" t="s">
        <v>46</v>
      </c>
      <c r="E153" s="96" t="s">
        <v>47</v>
      </c>
      <c r="F153" s="96"/>
      <c r="G153" s="97" t="s">
        <v>45</v>
      </c>
      <c r="H153" s="97" t="s">
        <v>42</v>
      </c>
      <c r="I153" s="95"/>
      <c r="J153" s="94" t="s">
        <v>44</v>
      </c>
      <c r="K153" s="94"/>
      <c r="L153" s="40">
        <v>150</v>
      </c>
      <c r="M153" s="94" t="s">
        <v>43</v>
      </c>
      <c r="N153" s="94" t="s">
        <v>44</v>
      </c>
      <c r="O153" s="95" t="s">
        <v>45</v>
      </c>
      <c r="P153" s="96" t="s">
        <v>46</v>
      </c>
      <c r="Q153" s="96" t="s">
        <v>47</v>
      </c>
      <c r="R153" s="96"/>
      <c r="S153" s="97" t="s">
        <v>45</v>
      </c>
      <c r="T153" s="97" t="s">
        <v>42</v>
      </c>
      <c r="U153" s="95"/>
      <c r="V153" s="94" t="s">
        <v>44</v>
      </c>
      <c r="W153" s="94"/>
    </row>
    <row r="154" spans="1:23" ht="16.5" customHeight="1">
      <c r="A154" s="98">
        <v>11</v>
      </c>
      <c r="B154" s="99">
        <v>12</v>
      </c>
      <c r="C154" s="100">
        <v>11</v>
      </c>
      <c r="D154" s="101" t="s">
        <v>48</v>
      </c>
      <c r="E154" s="101" t="s">
        <v>36</v>
      </c>
      <c r="F154" s="101">
        <v>8</v>
      </c>
      <c r="G154" s="101">
        <v>50</v>
      </c>
      <c r="H154" s="101"/>
      <c r="I154" s="100">
        <v>23</v>
      </c>
      <c r="J154" s="99">
        <v>2</v>
      </c>
      <c r="K154" s="98">
        <v>-11</v>
      </c>
      <c r="L154" s="40"/>
      <c r="M154" s="98">
        <v>0</v>
      </c>
      <c r="N154" s="99">
        <v>7</v>
      </c>
      <c r="O154" s="100">
        <v>11</v>
      </c>
      <c r="P154" s="101" t="s">
        <v>61</v>
      </c>
      <c r="Q154" s="101" t="s">
        <v>33</v>
      </c>
      <c r="R154" s="101">
        <v>12</v>
      </c>
      <c r="S154" s="101">
        <v>480</v>
      </c>
      <c r="T154" s="101"/>
      <c r="U154" s="100">
        <v>23</v>
      </c>
      <c r="V154" s="99">
        <v>7</v>
      </c>
      <c r="W154" s="98">
        <v>0</v>
      </c>
    </row>
    <row r="155" spans="1:23" ht="16.5" customHeight="1">
      <c r="A155" s="98">
        <v>0</v>
      </c>
      <c r="B155" s="99">
        <v>9</v>
      </c>
      <c r="C155" s="100">
        <v>21</v>
      </c>
      <c r="D155" s="101" t="s">
        <v>89</v>
      </c>
      <c r="E155" s="101" t="s">
        <v>35</v>
      </c>
      <c r="F155" s="101">
        <v>11</v>
      </c>
      <c r="G155" s="101"/>
      <c r="H155" s="101">
        <v>450</v>
      </c>
      <c r="I155" s="100">
        <v>12</v>
      </c>
      <c r="J155" s="99">
        <v>5</v>
      </c>
      <c r="K155" s="98">
        <v>0</v>
      </c>
      <c r="L155" s="40"/>
      <c r="M155" s="98">
        <v>-11</v>
      </c>
      <c r="N155" s="99">
        <v>0</v>
      </c>
      <c r="O155" s="100">
        <v>21</v>
      </c>
      <c r="P155" s="101" t="s">
        <v>169</v>
      </c>
      <c r="Q155" s="101" t="s">
        <v>33</v>
      </c>
      <c r="R155" s="101">
        <v>11</v>
      </c>
      <c r="S155" s="101"/>
      <c r="T155" s="101">
        <v>50</v>
      </c>
      <c r="U155" s="100">
        <v>12</v>
      </c>
      <c r="V155" s="99">
        <v>14</v>
      </c>
      <c r="W155" s="98">
        <v>11</v>
      </c>
    </row>
    <row r="156" spans="1:23" ht="16.5" customHeight="1">
      <c r="A156" s="98">
        <v>-1</v>
      </c>
      <c r="B156" s="99">
        <v>3</v>
      </c>
      <c r="C156" s="100">
        <v>72</v>
      </c>
      <c r="D156" s="101" t="s">
        <v>61</v>
      </c>
      <c r="E156" s="101" t="s">
        <v>35</v>
      </c>
      <c r="F156" s="101">
        <v>12</v>
      </c>
      <c r="G156" s="101"/>
      <c r="H156" s="101">
        <v>480</v>
      </c>
      <c r="I156" s="100">
        <v>31</v>
      </c>
      <c r="J156" s="102">
        <v>11</v>
      </c>
      <c r="K156" s="103">
        <v>1</v>
      </c>
      <c r="L156" s="104"/>
      <c r="M156" s="103">
        <v>11</v>
      </c>
      <c r="N156" s="102">
        <v>13</v>
      </c>
      <c r="O156" s="100">
        <v>72</v>
      </c>
      <c r="P156" s="101" t="s">
        <v>169</v>
      </c>
      <c r="Q156" s="101" t="s">
        <v>33</v>
      </c>
      <c r="R156" s="101">
        <v>12</v>
      </c>
      <c r="S156" s="101">
        <v>980</v>
      </c>
      <c r="T156" s="101"/>
      <c r="U156" s="100">
        <v>31</v>
      </c>
      <c r="V156" s="99">
        <v>1</v>
      </c>
      <c r="W156" s="98">
        <v>-11</v>
      </c>
    </row>
    <row r="157" spans="1:23" ht="16.5" customHeight="1">
      <c r="A157" s="98">
        <v>-1</v>
      </c>
      <c r="B157" s="99">
        <v>3</v>
      </c>
      <c r="C157" s="100">
        <v>32</v>
      </c>
      <c r="D157" s="101" t="s">
        <v>61</v>
      </c>
      <c r="E157" s="101" t="s">
        <v>35</v>
      </c>
      <c r="F157" s="101">
        <v>12</v>
      </c>
      <c r="G157" s="101"/>
      <c r="H157" s="101">
        <v>480</v>
      </c>
      <c r="I157" s="100">
        <v>71</v>
      </c>
      <c r="J157" s="99">
        <v>11</v>
      </c>
      <c r="K157" s="98">
        <v>1</v>
      </c>
      <c r="L157" s="40"/>
      <c r="M157" s="98">
        <v>0</v>
      </c>
      <c r="N157" s="99">
        <v>7</v>
      </c>
      <c r="O157" s="100">
        <v>32</v>
      </c>
      <c r="P157" s="101" t="s">
        <v>61</v>
      </c>
      <c r="Q157" s="101" t="s">
        <v>33</v>
      </c>
      <c r="R157" s="101">
        <v>12</v>
      </c>
      <c r="S157" s="101">
        <v>480</v>
      </c>
      <c r="T157" s="101"/>
      <c r="U157" s="100">
        <v>71</v>
      </c>
      <c r="V157" s="99">
        <v>7</v>
      </c>
      <c r="W157" s="98">
        <v>0</v>
      </c>
    </row>
    <row r="158" spans="1:23" ht="16.5" customHeight="1">
      <c r="A158" s="98">
        <v>-11</v>
      </c>
      <c r="B158" s="99">
        <v>0</v>
      </c>
      <c r="C158" s="100">
        <v>61</v>
      </c>
      <c r="D158" s="101" t="s">
        <v>169</v>
      </c>
      <c r="E158" s="101" t="s">
        <v>35</v>
      </c>
      <c r="F158" s="101">
        <v>12</v>
      </c>
      <c r="G158" s="101"/>
      <c r="H158" s="101">
        <v>980</v>
      </c>
      <c r="I158" s="100">
        <v>41</v>
      </c>
      <c r="J158" s="99">
        <v>14</v>
      </c>
      <c r="K158" s="98">
        <v>11</v>
      </c>
      <c r="L158" s="40"/>
      <c r="M158" s="98">
        <v>0</v>
      </c>
      <c r="N158" s="99">
        <v>7</v>
      </c>
      <c r="O158" s="100">
        <v>61</v>
      </c>
      <c r="P158" s="101" t="s">
        <v>61</v>
      </c>
      <c r="Q158" s="101" t="s">
        <v>33</v>
      </c>
      <c r="R158" s="101">
        <v>12</v>
      </c>
      <c r="S158" s="101">
        <v>480</v>
      </c>
      <c r="T158" s="101"/>
      <c r="U158" s="100">
        <v>41</v>
      </c>
      <c r="V158" s="99">
        <v>7</v>
      </c>
      <c r="W158" s="98">
        <v>0</v>
      </c>
    </row>
    <row r="159" spans="1:23" ht="16.5" customHeight="1">
      <c r="A159" s="98">
        <v>12</v>
      </c>
      <c r="B159" s="99">
        <v>14</v>
      </c>
      <c r="C159" s="100">
        <v>42</v>
      </c>
      <c r="D159" s="101" t="s">
        <v>167</v>
      </c>
      <c r="E159" s="101" t="s">
        <v>36</v>
      </c>
      <c r="F159" s="101">
        <v>8</v>
      </c>
      <c r="G159" s="101">
        <v>150</v>
      </c>
      <c r="H159" s="101"/>
      <c r="I159" s="100">
        <v>62</v>
      </c>
      <c r="J159" s="99">
        <v>0</v>
      </c>
      <c r="K159" s="98">
        <v>-12</v>
      </c>
      <c r="L159" s="40"/>
      <c r="M159" s="98">
        <v>11</v>
      </c>
      <c r="N159" s="99">
        <v>13</v>
      </c>
      <c r="O159" s="100">
        <v>42</v>
      </c>
      <c r="P159" s="101" t="s">
        <v>169</v>
      </c>
      <c r="Q159" s="101" t="s">
        <v>33</v>
      </c>
      <c r="R159" s="101">
        <v>12</v>
      </c>
      <c r="S159" s="101">
        <v>980</v>
      </c>
      <c r="T159" s="101"/>
      <c r="U159" s="100">
        <v>62</v>
      </c>
      <c r="V159" s="99">
        <v>1</v>
      </c>
      <c r="W159" s="98">
        <v>-11</v>
      </c>
    </row>
    <row r="160" spans="1:23" ht="16.5" customHeight="1">
      <c r="A160" s="98">
        <v>0</v>
      </c>
      <c r="B160" s="99">
        <v>9</v>
      </c>
      <c r="C160" s="100">
        <v>53</v>
      </c>
      <c r="D160" s="101" t="s">
        <v>61</v>
      </c>
      <c r="E160" s="101" t="s">
        <v>35</v>
      </c>
      <c r="F160" s="101">
        <v>11</v>
      </c>
      <c r="G160" s="101"/>
      <c r="H160" s="101">
        <v>450</v>
      </c>
      <c r="I160" s="100">
        <v>81</v>
      </c>
      <c r="J160" s="102">
        <v>5</v>
      </c>
      <c r="K160" s="103">
        <v>0</v>
      </c>
      <c r="L160" s="104"/>
      <c r="M160" s="103">
        <v>0</v>
      </c>
      <c r="N160" s="102">
        <v>7</v>
      </c>
      <c r="O160" s="100">
        <v>53</v>
      </c>
      <c r="P160" s="101" t="s">
        <v>61</v>
      </c>
      <c r="Q160" s="101" t="s">
        <v>30</v>
      </c>
      <c r="R160" s="101">
        <v>12</v>
      </c>
      <c r="S160" s="101">
        <v>480</v>
      </c>
      <c r="T160" s="101"/>
      <c r="U160" s="100">
        <v>81</v>
      </c>
      <c r="V160" s="99">
        <v>7</v>
      </c>
      <c r="W160" s="98">
        <v>0</v>
      </c>
    </row>
    <row r="161" spans="1:23" ht="16.5" customHeight="1">
      <c r="A161" s="98">
        <v>0</v>
      </c>
      <c r="B161" s="99">
        <v>6</v>
      </c>
      <c r="C161" s="100">
        <v>82</v>
      </c>
      <c r="D161" s="101" t="s">
        <v>1368</v>
      </c>
      <c r="E161" s="101" t="s">
        <v>36</v>
      </c>
      <c r="F161" s="101">
        <v>11</v>
      </c>
      <c r="G161" s="101"/>
      <c r="H161" s="101">
        <v>460</v>
      </c>
      <c r="I161" s="100">
        <v>51</v>
      </c>
      <c r="J161" s="99">
        <v>8</v>
      </c>
      <c r="K161" s="98">
        <v>0</v>
      </c>
      <c r="L161" s="40"/>
      <c r="M161" s="98">
        <v>-2</v>
      </c>
      <c r="N161" s="99">
        <v>2</v>
      </c>
      <c r="O161" s="100">
        <v>82</v>
      </c>
      <c r="P161" s="101" t="s">
        <v>48</v>
      </c>
      <c r="Q161" s="101" t="s">
        <v>33</v>
      </c>
      <c r="R161" s="101">
        <v>10</v>
      </c>
      <c r="S161" s="101">
        <v>430</v>
      </c>
      <c r="T161" s="101"/>
      <c r="U161" s="100">
        <v>51</v>
      </c>
      <c r="V161" s="99">
        <v>12</v>
      </c>
      <c r="W161" s="98">
        <v>2</v>
      </c>
    </row>
    <row r="162" spans="1:23" s="65" customFormat="1" ht="33" customHeight="1">
      <c r="A162" s="41"/>
      <c r="B162" s="41"/>
      <c r="C162" s="105"/>
      <c r="D162" s="41"/>
      <c r="E162" s="41"/>
      <c r="F162" s="41"/>
      <c r="G162" s="41"/>
      <c r="H162" s="41"/>
      <c r="I162" s="105"/>
      <c r="J162" s="41"/>
      <c r="K162" s="41"/>
      <c r="L162" s="89"/>
      <c r="M162" s="41"/>
      <c r="N162" s="41"/>
      <c r="O162" s="105"/>
      <c r="P162" s="41"/>
      <c r="Q162" s="41"/>
      <c r="R162" s="41"/>
      <c r="S162" s="41"/>
      <c r="T162" s="41"/>
      <c r="U162" s="105"/>
      <c r="V162" s="41"/>
      <c r="W162" s="41"/>
    </row>
    <row r="163" spans="1:23" s="65" customFormat="1" ht="15">
      <c r="A163" s="32"/>
      <c r="B163" s="33" t="s">
        <v>10</v>
      </c>
      <c r="C163" s="34"/>
      <c r="D163" s="33"/>
      <c r="E163" s="35" t="s">
        <v>11</v>
      </c>
      <c r="F163" s="36"/>
      <c r="G163" s="37" t="s">
        <v>12</v>
      </c>
      <c r="H163" s="37"/>
      <c r="I163" s="35" t="s">
        <v>13</v>
      </c>
      <c r="J163" s="38"/>
      <c r="K163" s="39"/>
      <c r="L163" s="40">
        <v>150</v>
      </c>
      <c r="M163" s="32"/>
      <c r="N163" s="33" t="s">
        <v>10</v>
      </c>
      <c r="O163" s="34"/>
      <c r="P163" s="33"/>
      <c r="Q163" s="35" t="s">
        <v>14</v>
      </c>
      <c r="R163" s="36"/>
      <c r="S163" s="37" t="s">
        <v>12</v>
      </c>
      <c r="T163" s="37"/>
      <c r="U163" s="35" t="s">
        <v>15</v>
      </c>
      <c r="V163" s="38"/>
      <c r="W163" s="39"/>
    </row>
    <row r="164" spans="1:23" s="65" customFormat="1" ht="12.75">
      <c r="A164" s="42"/>
      <c r="B164" s="42"/>
      <c r="C164" s="43"/>
      <c r="D164" s="44"/>
      <c r="E164" s="44"/>
      <c r="F164" s="44"/>
      <c r="G164" s="45" t="s">
        <v>16</v>
      </c>
      <c r="H164" s="45"/>
      <c r="I164" s="35" t="s">
        <v>17</v>
      </c>
      <c r="J164" s="38"/>
      <c r="K164" s="39"/>
      <c r="L164" s="40">
        <v>150</v>
      </c>
      <c r="M164" s="42"/>
      <c r="N164" s="42"/>
      <c r="O164" s="43"/>
      <c r="P164" s="44"/>
      <c r="Q164" s="44"/>
      <c r="R164" s="44"/>
      <c r="S164" s="45" t="s">
        <v>16</v>
      </c>
      <c r="T164" s="45"/>
      <c r="U164" s="35" t="s">
        <v>18</v>
      </c>
      <c r="V164" s="38"/>
      <c r="W164" s="39"/>
    </row>
    <row r="165" spans="1:23" ht="4.5" customHeight="1">
      <c r="A165" s="46"/>
      <c r="B165" s="47"/>
      <c r="C165" s="48"/>
      <c r="D165" s="49"/>
      <c r="E165" s="50"/>
      <c r="F165" s="51"/>
      <c r="G165" s="52"/>
      <c r="H165" s="52"/>
      <c r="I165" s="48"/>
      <c r="J165" s="47"/>
      <c r="K165" s="53"/>
      <c r="L165" s="40"/>
      <c r="M165" s="46"/>
      <c r="N165" s="47"/>
      <c r="O165" s="48"/>
      <c r="P165" s="49"/>
      <c r="Q165" s="50"/>
      <c r="R165" s="51"/>
      <c r="S165" s="52"/>
      <c r="T165" s="52"/>
      <c r="U165" s="48"/>
      <c r="V165" s="47"/>
      <c r="W165" s="53"/>
    </row>
    <row r="166" spans="1:23" s="65" customFormat="1" ht="12.75" customHeight="1">
      <c r="A166" s="54" t="s">
        <v>1257</v>
      </c>
      <c r="B166" s="55"/>
      <c r="C166" s="56"/>
      <c r="D166" s="57"/>
      <c r="E166" s="58" t="s">
        <v>19</v>
      </c>
      <c r="F166" s="59" t="s">
        <v>636</v>
      </c>
      <c r="G166" s="60"/>
      <c r="H166" s="61"/>
      <c r="I166" s="135">
        <v>0</v>
      </c>
      <c r="J166" s="135"/>
      <c r="K166" s="136"/>
      <c r="L166" s="62"/>
      <c r="M166" s="63" t="s">
        <v>1257</v>
      </c>
      <c r="N166" s="55"/>
      <c r="O166" s="56"/>
      <c r="P166" s="57"/>
      <c r="Q166" s="58" t="s">
        <v>19</v>
      </c>
      <c r="R166" s="64" t="s">
        <v>216</v>
      </c>
      <c r="S166" s="60"/>
      <c r="T166" s="61"/>
      <c r="U166" s="135">
        <v>0</v>
      </c>
      <c r="V166" s="135"/>
      <c r="W166" s="136"/>
    </row>
    <row r="167" spans="1:23" s="65" customFormat="1" ht="12.75" customHeight="1">
      <c r="A167" s="66"/>
      <c r="B167" s="55"/>
      <c r="C167" s="56"/>
      <c r="D167" s="57"/>
      <c r="E167" s="67" t="s">
        <v>21</v>
      </c>
      <c r="F167" s="59" t="s">
        <v>392</v>
      </c>
      <c r="G167" s="68"/>
      <c r="H167" s="69"/>
      <c r="I167" s="73"/>
      <c r="J167" s="130">
        <v>17.1</v>
      </c>
      <c r="K167" s="131"/>
      <c r="L167" s="62"/>
      <c r="M167" s="66"/>
      <c r="N167" s="55"/>
      <c r="O167" s="56"/>
      <c r="P167" s="57"/>
      <c r="Q167" s="67" t="s">
        <v>21</v>
      </c>
      <c r="R167" s="64" t="s">
        <v>1369</v>
      </c>
      <c r="S167" s="68"/>
      <c r="T167" s="69"/>
      <c r="U167" s="73"/>
      <c r="V167" s="130">
        <v>7.1</v>
      </c>
      <c r="W167" s="131"/>
    </row>
    <row r="168" spans="1:23" s="65" customFormat="1" ht="12.75" customHeight="1">
      <c r="A168" s="66"/>
      <c r="B168" s="55"/>
      <c r="C168" s="56"/>
      <c r="D168" s="57"/>
      <c r="E168" s="67" t="s">
        <v>23</v>
      </c>
      <c r="F168" s="59" t="s">
        <v>172</v>
      </c>
      <c r="G168" s="60"/>
      <c r="H168" s="69"/>
      <c r="I168" s="132">
        <v>8.1</v>
      </c>
      <c r="J168" s="130" t="s">
        <v>140</v>
      </c>
      <c r="K168" s="133">
        <v>12.1</v>
      </c>
      <c r="L168" s="62"/>
      <c r="M168" s="66"/>
      <c r="N168" s="55"/>
      <c r="O168" s="56"/>
      <c r="P168" s="57"/>
      <c r="Q168" s="67" t="s">
        <v>23</v>
      </c>
      <c r="R168" s="64" t="s">
        <v>548</v>
      </c>
      <c r="S168" s="60"/>
      <c r="T168" s="69"/>
      <c r="U168" s="132">
        <v>3.1</v>
      </c>
      <c r="V168" s="130" t="s">
        <v>140</v>
      </c>
      <c r="W168" s="133">
        <v>19.1</v>
      </c>
    </row>
    <row r="169" spans="1:23" s="65" customFormat="1" ht="12.75" customHeight="1">
      <c r="A169" s="66"/>
      <c r="B169" s="55"/>
      <c r="C169" s="56"/>
      <c r="D169" s="57"/>
      <c r="E169" s="58" t="s">
        <v>24</v>
      </c>
      <c r="F169" s="59" t="s">
        <v>1370</v>
      </c>
      <c r="G169" s="60"/>
      <c r="H169" s="69"/>
      <c r="I169" s="73"/>
      <c r="J169" s="130">
        <v>3.1</v>
      </c>
      <c r="K169" s="131"/>
      <c r="L169" s="62"/>
      <c r="M169" s="66"/>
      <c r="N169" s="55"/>
      <c r="O169" s="56"/>
      <c r="P169" s="57"/>
      <c r="Q169" s="58" t="s">
        <v>24</v>
      </c>
      <c r="R169" s="64" t="s">
        <v>60</v>
      </c>
      <c r="S169" s="60"/>
      <c r="T169" s="69"/>
      <c r="U169" s="73"/>
      <c r="V169" s="130">
        <v>11.1</v>
      </c>
      <c r="W169" s="131"/>
    </row>
    <row r="170" spans="1:23" s="65" customFormat="1" ht="12.75" customHeight="1">
      <c r="A170" s="71" t="s">
        <v>19</v>
      </c>
      <c r="B170" s="59" t="s">
        <v>1091</v>
      </c>
      <c r="C170" s="56"/>
      <c r="D170" s="57"/>
      <c r="E170" s="72"/>
      <c r="F170" s="60"/>
      <c r="G170" s="58" t="s">
        <v>19</v>
      </c>
      <c r="H170" s="59" t="s">
        <v>801</v>
      </c>
      <c r="I170" s="60"/>
      <c r="J170" s="73"/>
      <c r="K170" s="70"/>
      <c r="L170" s="62"/>
      <c r="M170" s="71" t="s">
        <v>19</v>
      </c>
      <c r="N170" s="64" t="s">
        <v>1036</v>
      </c>
      <c r="O170" s="56"/>
      <c r="P170" s="57"/>
      <c r="Q170" s="72"/>
      <c r="R170" s="106"/>
      <c r="S170" s="58" t="s">
        <v>19</v>
      </c>
      <c r="T170" s="59" t="s">
        <v>294</v>
      </c>
      <c r="U170" s="60"/>
      <c r="V170" s="73"/>
      <c r="W170" s="70"/>
    </row>
    <row r="171" spans="1:23" s="65" customFormat="1" ht="12.75" customHeight="1">
      <c r="A171" s="74" t="s">
        <v>21</v>
      </c>
      <c r="B171" s="59" t="s">
        <v>595</v>
      </c>
      <c r="C171" s="75"/>
      <c r="D171" s="57"/>
      <c r="E171" s="72"/>
      <c r="F171" s="69"/>
      <c r="G171" s="67" t="s">
        <v>21</v>
      </c>
      <c r="H171" s="59" t="s">
        <v>1191</v>
      </c>
      <c r="I171" s="60"/>
      <c r="J171" s="73"/>
      <c r="K171" s="70"/>
      <c r="L171" s="62"/>
      <c r="M171" s="74" t="s">
        <v>21</v>
      </c>
      <c r="N171" s="64" t="s">
        <v>772</v>
      </c>
      <c r="O171" s="75"/>
      <c r="P171" s="57"/>
      <c r="Q171" s="72"/>
      <c r="R171" s="107"/>
      <c r="S171" s="67" t="s">
        <v>21</v>
      </c>
      <c r="T171" s="59" t="s">
        <v>1371</v>
      </c>
      <c r="U171" s="60"/>
      <c r="V171" s="73"/>
      <c r="W171" s="70"/>
    </row>
    <row r="172" spans="1:23" s="65" customFormat="1" ht="12.75" customHeight="1">
      <c r="A172" s="74" t="s">
        <v>23</v>
      </c>
      <c r="B172" s="59" t="s">
        <v>1015</v>
      </c>
      <c r="C172" s="56"/>
      <c r="D172" s="57"/>
      <c r="E172" s="72"/>
      <c r="F172" s="69"/>
      <c r="G172" s="67" t="s">
        <v>23</v>
      </c>
      <c r="H172" s="59" t="s">
        <v>1372</v>
      </c>
      <c r="I172" s="60"/>
      <c r="J172" s="60"/>
      <c r="K172" s="70"/>
      <c r="L172" s="62"/>
      <c r="M172" s="74" t="s">
        <v>23</v>
      </c>
      <c r="N172" s="64" t="s">
        <v>433</v>
      </c>
      <c r="O172" s="56"/>
      <c r="P172" s="57"/>
      <c r="Q172" s="72"/>
      <c r="R172" s="107"/>
      <c r="S172" s="67" t="s">
        <v>23</v>
      </c>
      <c r="T172" s="59" t="s">
        <v>144</v>
      </c>
      <c r="U172" s="60"/>
      <c r="V172" s="60"/>
      <c r="W172" s="70"/>
    </row>
    <row r="173" spans="1:23" s="65" customFormat="1" ht="12.75" customHeight="1">
      <c r="A173" s="71" t="s">
        <v>24</v>
      </c>
      <c r="B173" s="59" t="s">
        <v>1373</v>
      </c>
      <c r="C173" s="75"/>
      <c r="D173" s="57"/>
      <c r="E173" s="72"/>
      <c r="F173" s="60"/>
      <c r="G173" s="58" t="s">
        <v>24</v>
      </c>
      <c r="H173" s="59" t="s">
        <v>60</v>
      </c>
      <c r="I173" s="59" t="s">
        <v>27</v>
      </c>
      <c r="J173" s="73"/>
      <c r="K173" s="70"/>
      <c r="L173" s="62"/>
      <c r="M173" s="71" t="s">
        <v>24</v>
      </c>
      <c r="N173" s="64" t="s">
        <v>1049</v>
      </c>
      <c r="O173" s="75"/>
      <c r="P173" s="57"/>
      <c r="Q173" s="72"/>
      <c r="R173" s="106"/>
      <c r="S173" s="58" t="s">
        <v>24</v>
      </c>
      <c r="T173" s="59" t="s">
        <v>1374</v>
      </c>
      <c r="U173" s="59" t="s">
        <v>27</v>
      </c>
      <c r="V173" s="73"/>
      <c r="W173" s="70"/>
    </row>
    <row r="174" spans="1:23" s="65" customFormat="1" ht="12.75" customHeight="1">
      <c r="A174" s="76"/>
      <c r="B174" s="75"/>
      <c r="C174" s="75"/>
      <c r="D174" s="57"/>
      <c r="E174" s="58" t="s">
        <v>19</v>
      </c>
      <c r="F174" s="59" t="s">
        <v>582</v>
      </c>
      <c r="G174" s="60"/>
      <c r="H174" s="77" t="s">
        <v>30</v>
      </c>
      <c r="I174" s="59" t="s">
        <v>1375</v>
      </c>
      <c r="J174" s="73"/>
      <c r="K174" s="70"/>
      <c r="L174" s="62"/>
      <c r="M174" s="76"/>
      <c r="N174" s="108"/>
      <c r="O174" s="75"/>
      <c r="P174" s="57"/>
      <c r="Q174" s="58" t="s">
        <v>19</v>
      </c>
      <c r="R174" s="64" t="s">
        <v>1170</v>
      </c>
      <c r="S174" s="60"/>
      <c r="T174" s="77" t="s">
        <v>30</v>
      </c>
      <c r="U174" s="59" t="s">
        <v>1376</v>
      </c>
      <c r="V174" s="73"/>
      <c r="W174" s="70"/>
    </row>
    <row r="175" spans="1:23" s="65" customFormat="1" ht="12.75" customHeight="1">
      <c r="A175" s="66"/>
      <c r="B175" s="59" t="s">
        <v>32</v>
      </c>
      <c r="C175" s="56"/>
      <c r="D175" s="57"/>
      <c r="E175" s="67" t="s">
        <v>21</v>
      </c>
      <c r="F175" s="59" t="s">
        <v>989</v>
      </c>
      <c r="G175" s="60"/>
      <c r="H175" s="77" t="s">
        <v>33</v>
      </c>
      <c r="I175" s="59" t="s">
        <v>1377</v>
      </c>
      <c r="J175" s="55"/>
      <c r="K175" s="70"/>
      <c r="L175" s="62"/>
      <c r="M175" s="66"/>
      <c r="N175" s="64" t="s">
        <v>32</v>
      </c>
      <c r="O175" s="56"/>
      <c r="P175" s="57"/>
      <c r="Q175" s="67" t="s">
        <v>21</v>
      </c>
      <c r="R175" s="64" t="s">
        <v>1109</v>
      </c>
      <c r="S175" s="60"/>
      <c r="T175" s="77" t="s">
        <v>33</v>
      </c>
      <c r="U175" s="59" t="s">
        <v>1376</v>
      </c>
      <c r="V175" s="55"/>
      <c r="W175" s="70"/>
    </row>
    <row r="176" spans="1:23" s="65" customFormat="1" ht="12.75" customHeight="1">
      <c r="A176" s="66"/>
      <c r="B176" s="59" t="s">
        <v>1378</v>
      </c>
      <c r="C176" s="56"/>
      <c r="D176" s="57"/>
      <c r="E176" s="67" t="s">
        <v>23</v>
      </c>
      <c r="F176" s="59" t="s">
        <v>701</v>
      </c>
      <c r="G176" s="73"/>
      <c r="H176" s="77" t="s">
        <v>35</v>
      </c>
      <c r="I176" s="59" t="s">
        <v>1379</v>
      </c>
      <c r="J176" s="55"/>
      <c r="K176" s="70"/>
      <c r="L176" s="62"/>
      <c r="M176" s="66"/>
      <c r="N176" s="64" t="s">
        <v>1327</v>
      </c>
      <c r="O176" s="56"/>
      <c r="P176" s="57"/>
      <c r="Q176" s="67" t="s">
        <v>23</v>
      </c>
      <c r="R176" s="64" t="s">
        <v>1380</v>
      </c>
      <c r="S176" s="73"/>
      <c r="T176" s="77" t="s">
        <v>35</v>
      </c>
      <c r="U176" s="59" t="s">
        <v>1381</v>
      </c>
      <c r="V176" s="55"/>
      <c r="W176" s="70"/>
    </row>
    <row r="177" spans="1:23" s="65" customFormat="1" ht="12.75" customHeight="1">
      <c r="A177" s="78"/>
      <c r="B177" s="72"/>
      <c r="C177" s="72"/>
      <c r="D177" s="57"/>
      <c r="E177" s="58" t="s">
        <v>24</v>
      </c>
      <c r="F177" s="59" t="s">
        <v>95</v>
      </c>
      <c r="G177" s="72"/>
      <c r="H177" s="77" t="s">
        <v>36</v>
      </c>
      <c r="I177" s="59" t="s">
        <v>1379</v>
      </c>
      <c r="J177" s="72"/>
      <c r="K177" s="79"/>
      <c r="L177" s="80"/>
      <c r="M177" s="78"/>
      <c r="N177" s="72"/>
      <c r="O177" s="72"/>
      <c r="P177" s="57"/>
      <c r="Q177" s="58" t="s">
        <v>24</v>
      </c>
      <c r="R177" s="64" t="s">
        <v>1382</v>
      </c>
      <c r="S177" s="72"/>
      <c r="T177" s="77" t="s">
        <v>36</v>
      </c>
      <c r="U177" s="59" t="s">
        <v>1383</v>
      </c>
      <c r="V177" s="72"/>
      <c r="W177" s="79"/>
    </row>
    <row r="178" spans="1:23" ht="4.5" customHeight="1">
      <c r="A178" s="81"/>
      <c r="B178" s="82"/>
      <c r="C178" s="83"/>
      <c r="D178" s="84"/>
      <c r="E178" s="85"/>
      <c r="F178" s="86"/>
      <c r="G178" s="87"/>
      <c r="H178" s="87"/>
      <c r="I178" s="83"/>
      <c r="J178" s="82"/>
      <c r="K178" s="88"/>
      <c r="M178" s="81"/>
      <c r="N178" s="82"/>
      <c r="O178" s="83"/>
      <c r="P178" s="84"/>
      <c r="Q178" s="85"/>
      <c r="R178" s="86"/>
      <c r="S178" s="87"/>
      <c r="T178" s="87"/>
      <c r="U178" s="83"/>
      <c r="V178" s="82"/>
      <c r="W178" s="88"/>
    </row>
    <row r="179" spans="1:23" ht="12.75" customHeight="1">
      <c r="A179" s="90"/>
      <c r="B179" s="90" t="s">
        <v>37</v>
      </c>
      <c r="C179" s="91"/>
      <c r="D179" s="92" t="s">
        <v>38</v>
      </c>
      <c r="E179" s="92" t="s">
        <v>39</v>
      </c>
      <c r="F179" s="92" t="s">
        <v>40</v>
      </c>
      <c r="G179" s="93" t="s">
        <v>41</v>
      </c>
      <c r="H179" s="93"/>
      <c r="I179" s="91" t="s">
        <v>42</v>
      </c>
      <c r="J179" s="92" t="s">
        <v>37</v>
      </c>
      <c r="K179" s="90" t="s">
        <v>43</v>
      </c>
      <c r="L179" s="40">
        <v>150</v>
      </c>
      <c r="M179" s="90"/>
      <c r="N179" s="90" t="s">
        <v>37</v>
      </c>
      <c r="O179" s="91"/>
      <c r="P179" s="92" t="s">
        <v>38</v>
      </c>
      <c r="Q179" s="92" t="s">
        <v>39</v>
      </c>
      <c r="R179" s="92" t="s">
        <v>40</v>
      </c>
      <c r="S179" s="93" t="s">
        <v>41</v>
      </c>
      <c r="T179" s="93"/>
      <c r="U179" s="91" t="s">
        <v>42</v>
      </c>
      <c r="V179" s="92" t="s">
        <v>37</v>
      </c>
      <c r="W179" s="90" t="s">
        <v>43</v>
      </c>
    </row>
    <row r="180" spans="1:23" ht="12.75">
      <c r="A180" s="94" t="s">
        <v>43</v>
      </c>
      <c r="B180" s="94" t="s">
        <v>44</v>
      </c>
      <c r="C180" s="95" t="s">
        <v>45</v>
      </c>
      <c r="D180" s="96" t="s">
        <v>46</v>
      </c>
      <c r="E180" s="96" t="s">
        <v>47</v>
      </c>
      <c r="F180" s="96"/>
      <c r="G180" s="97" t="s">
        <v>45</v>
      </c>
      <c r="H180" s="97" t="s">
        <v>42</v>
      </c>
      <c r="I180" s="95"/>
      <c r="J180" s="94" t="s">
        <v>44</v>
      </c>
      <c r="K180" s="94"/>
      <c r="L180" s="40">
        <v>150</v>
      </c>
      <c r="M180" s="94" t="s">
        <v>43</v>
      </c>
      <c r="N180" s="94" t="s">
        <v>44</v>
      </c>
      <c r="O180" s="95" t="s">
        <v>45</v>
      </c>
      <c r="P180" s="96" t="s">
        <v>46</v>
      </c>
      <c r="Q180" s="96" t="s">
        <v>47</v>
      </c>
      <c r="R180" s="96"/>
      <c r="S180" s="97" t="s">
        <v>45</v>
      </c>
      <c r="T180" s="97" t="s">
        <v>42</v>
      </c>
      <c r="U180" s="95"/>
      <c r="V180" s="94" t="s">
        <v>44</v>
      </c>
      <c r="W180" s="94"/>
    </row>
    <row r="181" spans="1:23" ht="16.5" customHeight="1">
      <c r="A181" s="98">
        <v>-3</v>
      </c>
      <c r="B181" s="99">
        <v>0</v>
      </c>
      <c r="C181" s="100">
        <v>11</v>
      </c>
      <c r="D181" s="101" t="s">
        <v>291</v>
      </c>
      <c r="E181" s="101" t="s">
        <v>30</v>
      </c>
      <c r="F181" s="101">
        <v>4</v>
      </c>
      <c r="G181" s="101"/>
      <c r="H181" s="101">
        <v>200</v>
      </c>
      <c r="I181" s="100">
        <v>23</v>
      </c>
      <c r="J181" s="99">
        <v>14</v>
      </c>
      <c r="K181" s="98">
        <v>3</v>
      </c>
      <c r="L181" s="40"/>
      <c r="M181" s="98">
        <v>0</v>
      </c>
      <c r="N181" s="99">
        <v>7</v>
      </c>
      <c r="O181" s="100">
        <v>11</v>
      </c>
      <c r="P181" s="101" t="s">
        <v>48</v>
      </c>
      <c r="Q181" s="101" t="s">
        <v>35</v>
      </c>
      <c r="R181" s="101">
        <v>8</v>
      </c>
      <c r="S181" s="101">
        <v>50</v>
      </c>
      <c r="T181" s="101"/>
      <c r="U181" s="100">
        <v>23</v>
      </c>
      <c r="V181" s="99">
        <v>7</v>
      </c>
      <c r="W181" s="98">
        <v>0</v>
      </c>
    </row>
    <row r="182" spans="1:23" ht="16.5" customHeight="1">
      <c r="A182" s="98">
        <v>0</v>
      </c>
      <c r="B182" s="99">
        <v>7</v>
      </c>
      <c r="C182" s="100">
        <v>21</v>
      </c>
      <c r="D182" s="101" t="s">
        <v>69</v>
      </c>
      <c r="E182" s="101" t="s">
        <v>33</v>
      </c>
      <c r="F182" s="101">
        <v>6</v>
      </c>
      <c r="G182" s="101"/>
      <c r="H182" s="101">
        <v>100</v>
      </c>
      <c r="I182" s="100">
        <v>12</v>
      </c>
      <c r="J182" s="99">
        <v>7</v>
      </c>
      <c r="K182" s="98">
        <v>0</v>
      </c>
      <c r="L182" s="40"/>
      <c r="M182" s="98">
        <v>-4</v>
      </c>
      <c r="N182" s="99">
        <v>1</v>
      </c>
      <c r="O182" s="100">
        <v>21</v>
      </c>
      <c r="P182" s="101" t="s">
        <v>714</v>
      </c>
      <c r="Q182" s="101" t="s">
        <v>35</v>
      </c>
      <c r="R182" s="101">
        <v>9</v>
      </c>
      <c r="S182" s="101"/>
      <c r="T182" s="101">
        <v>110</v>
      </c>
      <c r="U182" s="100">
        <v>12</v>
      </c>
      <c r="V182" s="99">
        <v>13</v>
      </c>
      <c r="W182" s="98">
        <v>4</v>
      </c>
    </row>
    <row r="183" spans="1:23" ht="16.5" customHeight="1">
      <c r="A183" s="98">
        <v>5</v>
      </c>
      <c r="B183" s="99">
        <v>12</v>
      </c>
      <c r="C183" s="100">
        <v>72</v>
      </c>
      <c r="D183" s="101" t="s">
        <v>80</v>
      </c>
      <c r="E183" s="101" t="s">
        <v>35</v>
      </c>
      <c r="F183" s="101">
        <v>7</v>
      </c>
      <c r="G183" s="101">
        <v>100</v>
      </c>
      <c r="H183" s="101"/>
      <c r="I183" s="100">
        <v>31</v>
      </c>
      <c r="J183" s="102">
        <v>2</v>
      </c>
      <c r="K183" s="103">
        <v>-5</v>
      </c>
      <c r="L183" s="104"/>
      <c r="M183" s="103">
        <v>0</v>
      </c>
      <c r="N183" s="102">
        <v>7</v>
      </c>
      <c r="O183" s="100">
        <v>72</v>
      </c>
      <c r="P183" s="101" t="s">
        <v>48</v>
      </c>
      <c r="Q183" s="101" t="s">
        <v>35</v>
      </c>
      <c r="R183" s="101">
        <v>8</v>
      </c>
      <c r="S183" s="101">
        <v>50</v>
      </c>
      <c r="T183" s="101"/>
      <c r="U183" s="100">
        <v>31</v>
      </c>
      <c r="V183" s="99">
        <v>7</v>
      </c>
      <c r="W183" s="98">
        <v>0</v>
      </c>
    </row>
    <row r="184" spans="1:23" ht="16.5" customHeight="1">
      <c r="A184" s="98">
        <v>6</v>
      </c>
      <c r="B184" s="99">
        <v>14</v>
      </c>
      <c r="C184" s="100">
        <v>32</v>
      </c>
      <c r="D184" s="101" t="s">
        <v>421</v>
      </c>
      <c r="E184" s="101" t="s">
        <v>30</v>
      </c>
      <c r="F184" s="101">
        <v>8</v>
      </c>
      <c r="G184" s="101">
        <v>120</v>
      </c>
      <c r="H184" s="101"/>
      <c r="I184" s="100">
        <v>71</v>
      </c>
      <c r="J184" s="99">
        <v>0</v>
      </c>
      <c r="K184" s="98">
        <v>-6</v>
      </c>
      <c r="L184" s="40"/>
      <c r="M184" s="98">
        <v>3</v>
      </c>
      <c r="N184" s="99">
        <v>14</v>
      </c>
      <c r="O184" s="100">
        <v>32</v>
      </c>
      <c r="P184" s="101" t="s">
        <v>48</v>
      </c>
      <c r="Q184" s="101" t="s">
        <v>35</v>
      </c>
      <c r="R184" s="101">
        <v>6</v>
      </c>
      <c r="S184" s="101">
        <v>150</v>
      </c>
      <c r="T184" s="101"/>
      <c r="U184" s="100">
        <v>71</v>
      </c>
      <c r="V184" s="99">
        <v>0</v>
      </c>
      <c r="W184" s="98">
        <v>-3</v>
      </c>
    </row>
    <row r="185" spans="1:23" ht="16.5" customHeight="1">
      <c r="A185" s="98">
        <v>0</v>
      </c>
      <c r="B185" s="99">
        <v>7</v>
      </c>
      <c r="C185" s="100">
        <v>61</v>
      </c>
      <c r="D185" s="101" t="s">
        <v>291</v>
      </c>
      <c r="E185" s="101" t="s">
        <v>30</v>
      </c>
      <c r="F185" s="101">
        <v>6</v>
      </c>
      <c r="G185" s="101"/>
      <c r="H185" s="101">
        <v>100</v>
      </c>
      <c r="I185" s="100">
        <v>41</v>
      </c>
      <c r="J185" s="99">
        <v>7</v>
      </c>
      <c r="K185" s="98">
        <v>0</v>
      </c>
      <c r="L185" s="40"/>
      <c r="M185" s="98">
        <v>0</v>
      </c>
      <c r="N185" s="99">
        <v>7</v>
      </c>
      <c r="O185" s="100">
        <v>61</v>
      </c>
      <c r="P185" s="101" t="s">
        <v>63</v>
      </c>
      <c r="Q185" s="101" t="s">
        <v>36</v>
      </c>
      <c r="R185" s="101">
        <v>7</v>
      </c>
      <c r="S185" s="101">
        <v>50</v>
      </c>
      <c r="T185" s="101"/>
      <c r="U185" s="100">
        <v>41</v>
      </c>
      <c r="V185" s="99">
        <v>7</v>
      </c>
      <c r="W185" s="98">
        <v>0</v>
      </c>
    </row>
    <row r="186" spans="1:23" ht="16.5" customHeight="1">
      <c r="A186" s="98">
        <v>-2</v>
      </c>
      <c r="B186" s="99">
        <v>2</v>
      </c>
      <c r="C186" s="100">
        <v>42</v>
      </c>
      <c r="D186" s="101" t="s">
        <v>1384</v>
      </c>
      <c r="E186" s="101" t="s">
        <v>35</v>
      </c>
      <c r="F186" s="101">
        <v>8</v>
      </c>
      <c r="G186" s="101"/>
      <c r="H186" s="101">
        <v>180</v>
      </c>
      <c r="I186" s="100">
        <v>62</v>
      </c>
      <c r="J186" s="99">
        <v>12</v>
      </c>
      <c r="K186" s="98">
        <v>2</v>
      </c>
      <c r="L186" s="40"/>
      <c r="M186" s="98">
        <v>2</v>
      </c>
      <c r="N186" s="99">
        <v>12</v>
      </c>
      <c r="O186" s="100">
        <v>42</v>
      </c>
      <c r="P186" s="101" t="s">
        <v>70</v>
      </c>
      <c r="Q186" s="101" t="s">
        <v>35</v>
      </c>
      <c r="R186" s="101">
        <v>7</v>
      </c>
      <c r="S186" s="101">
        <v>100</v>
      </c>
      <c r="T186" s="101"/>
      <c r="U186" s="100">
        <v>62</v>
      </c>
      <c r="V186" s="99">
        <v>2</v>
      </c>
      <c r="W186" s="98">
        <v>-2</v>
      </c>
    </row>
    <row r="187" spans="1:23" ht="16.5" customHeight="1">
      <c r="A187" s="98">
        <v>0</v>
      </c>
      <c r="B187" s="99">
        <v>7</v>
      </c>
      <c r="C187" s="100">
        <v>53</v>
      </c>
      <c r="D187" s="101" t="s">
        <v>69</v>
      </c>
      <c r="E187" s="101" t="s">
        <v>30</v>
      </c>
      <c r="F187" s="101">
        <v>6</v>
      </c>
      <c r="G187" s="101"/>
      <c r="H187" s="101">
        <v>100</v>
      </c>
      <c r="I187" s="100">
        <v>81</v>
      </c>
      <c r="J187" s="102">
        <v>7</v>
      </c>
      <c r="K187" s="103">
        <v>0</v>
      </c>
      <c r="L187" s="104"/>
      <c r="M187" s="103">
        <v>0</v>
      </c>
      <c r="N187" s="102">
        <v>7</v>
      </c>
      <c r="O187" s="100">
        <v>53</v>
      </c>
      <c r="P187" s="101" t="s">
        <v>63</v>
      </c>
      <c r="Q187" s="101" t="s">
        <v>35</v>
      </c>
      <c r="R187" s="101">
        <v>7</v>
      </c>
      <c r="S187" s="101">
        <v>50</v>
      </c>
      <c r="T187" s="101"/>
      <c r="U187" s="100">
        <v>81</v>
      </c>
      <c r="V187" s="99">
        <v>7</v>
      </c>
      <c r="W187" s="98">
        <v>0</v>
      </c>
    </row>
    <row r="188" spans="1:23" ht="16.5" customHeight="1">
      <c r="A188" s="98">
        <v>0</v>
      </c>
      <c r="B188" s="99">
        <v>7</v>
      </c>
      <c r="C188" s="100">
        <v>82</v>
      </c>
      <c r="D188" s="101" t="s">
        <v>291</v>
      </c>
      <c r="E188" s="101" t="s">
        <v>33</v>
      </c>
      <c r="F188" s="101">
        <v>6</v>
      </c>
      <c r="G188" s="101"/>
      <c r="H188" s="101">
        <v>100</v>
      </c>
      <c r="I188" s="100">
        <v>51</v>
      </c>
      <c r="J188" s="99">
        <v>7</v>
      </c>
      <c r="K188" s="98">
        <v>0</v>
      </c>
      <c r="L188" s="40"/>
      <c r="M188" s="98">
        <v>-4</v>
      </c>
      <c r="N188" s="99">
        <v>1</v>
      </c>
      <c r="O188" s="100">
        <v>82</v>
      </c>
      <c r="P188" s="101" t="s">
        <v>63</v>
      </c>
      <c r="Q188" s="101" t="s">
        <v>35</v>
      </c>
      <c r="R188" s="101">
        <v>8</v>
      </c>
      <c r="S188" s="101"/>
      <c r="T188" s="101">
        <v>110</v>
      </c>
      <c r="U188" s="100">
        <v>51</v>
      </c>
      <c r="V188" s="99">
        <v>13</v>
      </c>
      <c r="W188" s="98">
        <v>4</v>
      </c>
    </row>
  </sheetData>
  <sheetProtection/>
  <mergeCells count="14">
    <mergeCell ref="I4:K4"/>
    <mergeCell ref="U4:W4"/>
    <mergeCell ref="I31:K31"/>
    <mergeCell ref="U31:W31"/>
    <mergeCell ref="I58:K58"/>
    <mergeCell ref="U58:W58"/>
    <mergeCell ref="I166:K166"/>
    <mergeCell ref="U166:W166"/>
    <mergeCell ref="I85:K85"/>
    <mergeCell ref="U85:W85"/>
    <mergeCell ref="I112:K112"/>
    <mergeCell ref="U112:W112"/>
    <mergeCell ref="I139:K139"/>
    <mergeCell ref="U139:W13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6" customWidth="1"/>
    <col min="2" max="2" width="4.375" style="20" customWidth="1"/>
    <col min="3" max="3" width="19.00390625" style="20" bestFit="1" customWidth="1"/>
    <col min="4" max="4" width="18.25390625" style="20" customWidth="1"/>
    <col min="5" max="5" width="6.75390625" style="16" customWidth="1"/>
    <col min="6" max="6" width="7.75390625" style="16" customWidth="1"/>
    <col min="7" max="7" width="7.75390625" style="121" customWidth="1"/>
    <col min="8" max="8" width="8.75390625" style="0" customWidth="1"/>
    <col min="9" max="9" width="6.375" style="120" customWidth="1"/>
    <col min="10" max="10" width="7.00390625" style="16" customWidth="1"/>
    <col min="11" max="16384" width="10.00390625" style="16" customWidth="1"/>
  </cols>
  <sheetData>
    <row r="1" spans="1:9" s="5" customFormat="1" ht="12.75">
      <c r="A1" s="1"/>
      <c r="B1" s="2"/>
      <c r="C1" s="2" t="s">
        <v>115</v>
      </c>
      <c r="D1" s="2"/>
      <c r="E1" s="3"/>
      <c r="F1" s="4"/>
      <c r="G1" s="3"/>
      <c r="H1" s="3"/>
      <c r="I1" s="3"/>
    </row>
    <row r="2" spans="1:9" s="5" customFormat="1" ht="12.75">
      <c r="A2" s="1"/>
      <c r="B2" s="2"/>
      <c r="C2" s="6"/>
      <c r="D2" s="2"/>
      <c r="E2" s="3"/>
      <c r="F2" s="4"/>
      <c r="G2" s="3"/>
      <c r="H2" s="3"/>
      <c r="I2" s="3"/>
    </row>
    <row r="3" spans="1:9" s="8" customFormat="1" ht="12.75">
      <c r="A3" s="7"/>
      <c r="C3" s="109"/>
      <c r="D3" s="9"/>
      <c r="E3" s="10" t="s">
        <v>116</v>
      </c>
      <c r="F3" s="10">
        <v>16</v>
      </c>
      <c r="H3" s="110" t="s">
        <v>117</v>
      </c>
      <c r="I3" s="111"/>
    </row>
    <row r="4" spans="1:10" s="8" customFormat="1" ht="12.75">
      <c r="A4" s="11"/>
      <c r="B4" s="11"/>
      <c r="C4" s="11"/>
      <c r="D4" s="11"/>
      <c r="E4" s="10" t="s">
        <v>118</v>
      </c>
      <c r="F4" s="10">
        <v>14</v>
      </c>
      <c r="H4" s="112">
        <f>F4*14</f>
        <v>196</v>
      </c>
      <c r="I4" s="111"/>
      <c r="J4" s="10">
        <v>14</v>
      </c>
    </row>
    <row r="5" spans="1:10" s="8" customFormat="1" ht="12.75">
      <c r="A5" s="113" t="s">
        <v>0</v>
      </c>
      <c r="B5" s="113" t="s">
        <v>1</v>
      </c>
      <c r="C5" s="114" t="s">
        <v>2</v>
      </c>
      <c r="D5" s="114"/>
      <c r="E5" s="115" t="s">
        <v>3</v>
      </c>
      <c r="F5" s="115" t="s">
        <v>119</v>
      </c>
      <c r="G5" s="116" t="s">
        <v>33</v>
      </c>
      <c r="H5" s="116" t="s">
        <v>120</v>
      </c>
      <c r="I5" s="115"/>
      <c r="J5" s="117" t="s">
        <v>8</v>
      </c>
    </row>
    <row r="6" spans="1:13" ht="12.75">
      <c r="A6" s="12">
        <v>1</v>
      </c>
      <c r="B6" s="13">
        <v>51</v>
      </c>
      <c r="C6" s="14" t="s">
        <v>352</v>
      </c>
      <c r="D6" s="14" t="s">
        <v>353</v>
      </c>
      <c r="E6" s="29">
        <v>-2.5</v>
      </c>
      <c r="F6" s="15">
        <f>SUMIF(Прот1!C:C,B6,Прот1!A:A)+SUMIF(Прот1!I:I,B6,Прот1!K:K)+SUMIF(Прот1!O:O,B6,Прот1!M:M)+SUMIF(Прот1!U:U,B6,Прот1!W:W)</f>
        <v>46</v>
      </c>
      <c r="G6" s="118">
        <f>SUMIF(Прот1!$C:$C,$B6,Прот1!B:B)+SUMIF(Прот1!$I:$I,$B6,Прот1!J:J)+SUMIF(Прот1!$O:$O,$B6,Прот1!N:N)+SUMIF(Прот1!$U:$U,$B6,Прот1!V:V)</f>
        <v>115</v>
      </c>
      <c r="H6" s="119">
        <f aca="true" t="shared" si="0" ref="H6:H21">G6/$H$4</f>
        <v>0.5867346938775511</v>
      </c>
      <c r="J6" s="21">
        <f aca="true" t="shared" si="1" ref="J6:J21">F6/$J$4</f>
        <v>3.2857142857142856</v>
      </c>
      <c r="K6" s="16">
        <f>COUNTIF(Прот1!C:C,B6)+COUNTIF(Прот1!I:I,B6)+COUNTIF(Прот1!O:O,B6)+COUNTIF(Прот1!U:U,B6)</f>
        <v>14</v>
      </c>
      <c r="M6" s="31"/>
    </row>
    <row r="7" spans="1:13" ht="12.75">
      <c r="A7" s="12">
        <v>2</v>
      </c>
      <c r="B7" s="17">
        <v>81</v>
      </c>
      <c r="C7" s="18" t="s">
        <v>354</v>
      </c>
      <c r="D7" s="19" t="s">
        <v>355</v>
      </c>
      <c r="E7" s="29">
        <v>-1.5</v>
      </c>
      <c r="F7" s="15">
        <f>SUMIF(Прот1!C:C,B7,Прот1!A:A)+SUMIF(Прот1!I:I,B7,Прот1!K:K)+SUMIF(Прот1!O:O,B7,Прот1!M:M)+SUMIF(Прот1!U:U,B7,Прот1!W:W)</f>
        <v>45</v>
      </c>
      <c r="G7" s="118">
        <f>SUMIF(Прот1!$C:$C,$B7,Прот1!B:B)+SUMIF(Прот1!$I:$I,$B7,Прот1!J:J)+SUMIF(Прот1!$O:$O,$B7,Прот1!N:N)+SUMIF(Прот1!$U:$U,$B7,Прот1!V:V)</f>
        <v>118</v>
      </c>
      <c r="H7" s="119">
        <f t="shared" si="0"/>
        <v>0.6020408163265306</v>
      </c>
      <c r="J7" s="21">
        <f t="shared" si="1"/>
        <v>3.2142857142857144</v>
      </c>
      <c r="K7" s="16">
        <f>COUNTIF(Прот1!C:C,B7)+COUNTIF(Прот1!I:I,B7)+COUNTIF(Прот1!O:O,B7)+COUNTIF(Прот1!U:U,B7)</f>
        <v>14</v>
      </c>
      <c r="M7" s="31"/>
    </row>
    <row r="8" spans="1:13" ht="12.75">
      <c r="A8" s="12">
        <v>3</v>
      </c>
      <c r="B8" s="13">
        <v>62</v>
      </c>
      <c r="C8" s="18" t="s">
        <v>356</v>
      </c>
      <c r="D8" s="19" t="s">
        <v>357</v>
      </c>
      <c r="E8" s="29">
        <v>0</v>
      </c>
      <c r="F8" s="15">
        <f>SUMIF(Прот1!C:C,B8,Прот1!A:A)+SUMIF(Прот1!I:I,B8,Прот1!K:K)+SUMIF(Прот1!O:O,B8,Прот1!M:M)+SUMIF(Прот1!U:U,B8,Прот1!W:W)</f>
        <v>26</v>
      </c>
      <c r="G8" s="118">
        <f>SUMIF(Прот1!$C:$C,$B8,Прот1!B:B)+SUMIF(Прот1!$I:$I,$B8,Прот1!J:J)+SUMIF(Прот1!$O:$O,$B8,Прот1!N:N)+SUMIF(Прот1!$U:$U,$B8,Прот1!V:V)</f>
        <v>110</v>
      </c>
      <c r="H8" s="119">
        <f t="shared" si="0"/>
        <v>0.5612244897959183</v>
      </c>
      <c r="J8" s="21">
        <f t="shared" si="1"/>
        <v>1.8571428571428572</v>
      </c>
      <c r="K8" s="16">
        <f>COUNTIF(Прот1!C:C,B8)+COUNTIF(Прот1!I:I,B8)+COUNTIF(Прот1!O:O,B8)+COUNTIF(Прот1!U:U,B8)</f>
        <v>14</v>
      </c>
      <c r="M8" s="31"/>
    </row>
    <row r="9" spans="1:13" ht="12.75">
      <c r="A9" s="12">
        <v>4</v>
      </c>
      <c r="B9" s="17">
        <v>82</v>
      </c>
      <c r="C9" s="18" t="s">
        <v>358</v>
      </c>
      <c r="D9" s="19" t="s">
        <v>359</v>
      </c>
      <c r="E9" s="29">
        <v>-1.5</v>
      </c>
      <c r="F9" s="15">
        <f>SUMIF(Прот1!C:C,B9,Прот1!A:A)+SUMIF(Прот1!I:I,B9,Прот1!K:K)+SUMIF(Прот1!O:O,B9,Прот1!M:M)+SUMIF(Прот1!U:U,B9,Прот1!W:W)</f>
        <v>14</v>
      </c>
      <c r="G9" s="118">
        <f>SUMIF(Прот1!$C:$C,$B9,Прот1!B:B)+SUMIF(Прот1!$I:$I,$B9,Прот1!J:J)+SUMIF(Прот1!$O:$O,$B9,Прот1!N:N)+SUMIF(Прот1!$U:$U,$B9,Прот1!V:V)</f>
        <v>92</v>
      </c>
      <c r="H9" s="119">
        <f t="shared" si="0"/>
        <v>0.46938775510204084</v>
      </c>
      <c r="J9" s="21">
        <f t="shared" si="1"/>
        <v>1</v>
      </c>
      <c r="K9" s="16">
        <f>COUNTIF(Прот1!C:C,B9)+COUNTIF(Прот1!I:I,B9)+COUNTIF(Прот1!O:O,B9)+COUNTIF(Прот1!U:U,B9)</f>
        <v>14</v>
      </c>
      <c r="M9" s="31"/>
    </row>
    <row r="10" spans="1:13" ht="12.75">
      <c r="A10" s="12">
        <v>5</v>
      </c>
      <c r="B10" s="13">
        <v>41</v>
      </c>
      <c r="C10" s="18" t="s">
        <v>360</v>
      </c>
      <c r="D10" s="19" t="s">
        <v>361</v>
      </c>
      <c r="E10" s="29">
        <v>0</v>
      </c>
      <c r="F10" s="15">
        <f>SUMIF(Прот1!C:C,B10,Прот1!A:A)+SUMIF(Прот1!I:I,B10,Прот1!K:K)+SUMIF(Прот1!O:O,B10,Прот1!M:M)+SUMIF(Прот1!U:U,B10,Прот1!W:W)</f>
        <v>10</v>
      </c>
      <c r="G10" s="118">
        <f>SUMIF(Прот1!$C:$C,$B10,Прот1!B:B)+SUMIF(Прот1!$I:$I,$B10,Прот1!J:J)+SUMIF(Прот1!$O:$O,$B10,Прот1!N:N)+SUMIF(Прот1!$U:$U,$B10,Прот1!V:V)</f>
        <v>97</v>
      </c>
      <c r="H10" s="119">
        <f t="shared" si="0"/>
        <v>0.49489795918367346</v>
      </c>
      <c r="J10" s="21">
        <f t="shared" si="1"/>
        <v>0.7142857142857143</v>
      </c>
      <c r="K10" s="16">
        <f>COUNTIF(Прот1!C:C,B10)+COUNTIF(Прот1!I:I,B10)+COUNTIF(Прот1!O:O,B10)+COUNTIF(Прот1!U:U,B10)</f>
        <v>14</v>
      </c>
      <c r="M10" s="31"/>
    </row>
    <row r="11" spans="1:13" ht="12.75">
      <c r="A11" s="12">
        <v>6</v>
      </c>
      <c r="B11" s="13">
        <v>71</v>
      </c>
      <c r="C11" s="18" t="s">
        <v>362</v>
      </c>
      <c r="D11" s="19" t="s">
        <v>363</v>
      </c>
      <c r="E11" s="29">
        <v>0</v>
      </c>
      <c r="F11" s="15">
        <f>SUMIF(Прот1!C:C,B11,Прот1!A:A)+SUMIF(Прот1!I:I,B11,Прот1!K:K)+SUMIF(Прот1!O:O,B11,Прот1!M:M)+SUMIF(Прот1!U:U,B11,Прот1!W:W)</f>
        <v>8</v>
      </c>
      <c r="G11" s="118">
        <f>SUMIF(Прот1!$C:$C,$B11,Прот1!B:B)+SUMIF(Прот1!$I:$I,$B11,Прот1!J:J)+SUMIF(Прот1!$O:$O,$B11,Прот1!N:N)+SUMIF(Прот1!$U:$U,$B11,Прот1!V:V)</f>
        <v>111</v>
      </c>
      <c r="H11" s="119">
        <f t="shared" si="0"/>
        <v>0.5663265306122449</v>
      </c>
      <c r="J11" s="21">
        <f t="shared" si="1"/>
        <v>0.5714285714285714</v>
      </c>
      <c r="K11" s="16">
        <f>COUNTIF(Прот1!C:C,B11)+COUNTIF(Прот1!I:I,B11)+COUNTIF(Прот1!O:O,B11)+COUNTIF(Прот1!U:U,B11)</f>
        <v>14</v>
      </c>
      <c r="M11" s="31"/>
    </row>
    <row r="12" spans="1:13" ht="12.75">
      <c r="A12" s="12">
        <v>7</v>
      </c>
      <c r="B12" s="13">
        <v>61</v>
      </c>
      <c r="C12" s="18" t="s">
        <v>364</v>
      </c>
      <c r="D12" s="19" t="s">
        <v>365</v>
      </c>
      <c r="E12" s="29">
        <v>-0.5</v>
      </c>
      <c r="F12" s="15">
        <f>SUMIF(Прот1!C:C,B12,Прот1!A:A)+SUMIF(Прот1!I:I,B12,Прот1!K:K)+SUMIF(Прот1!O:O,B12,Прот1!M:M)+SUMIF(Прот1!U:U,B12,Прот1!W:W)</f>
        <v>1</v>
      </c>
      <c r="G12" s="118">
        <f>SUMIF(Прот1!$C:$C,$B12,Прот1!B:B)+SUMIF(Прот1!$I:$I,$B12,Прот1!J:J)+SUMIF(Прот1!$O:$O,$B12,Прот1!N:N)+SUMIF(Прот1!$U:$U,$B12,Прот1!V:V)</f>
        <v>108</v>
      </c>
      <c r="H12" s="119">
        <f t="shared" si="0"/>
        <v>0.5510204081632653</v>
      </c>
      <c r="J12" s="21">
        <f t="shared" si="1"/>
        <v>0.07142857142857142</v>
      </c>
      <c r="K12" s="16">
        <f>COUNTIF(Прот1!C:C,B12)+COUNTIF(Прот1!I:I,B12)+COUNTIF(Прот1!O:O,B12)+COUNTIF(Прот1!U:U,B12)</f>
        <v>14</v>
      </c>
      <c r="M12" s="31"/>
    </row>
    <row r="13" spans="1:13" ht="12.75">
      <c r="A13" s="12">
        <v>8</v>
      </c>
      <c r="B13" s="13">
        <v>72</v>
      </c>
      <c r="C13" s="18" t="s">
        <v>366</v>
      </c>
      <c r="D13" s="19" t="s">
        <v>367</v>
      </c>
      <c r="E13" s="29">
        <v>3.5</v>
      </c>
      <c r="F13" s="15">
        <f>SUMIF(Прот1!C:C,B13,Прот1!A:A)+SUMIF(Прот1!I:I,B13,Прот1!K:K)+SUMIF(Прот1!O:O,B13,Прот1!M:M)+SUMIF(Прот1!U:U,B13,Прот1!W:W)</f>
        <v>0</v>
      </c>
      <c r="G13" s="118">
        <f>SUMIF(Прот1!$C:$C,$B13,Прот1!B:B)+SUMIF(Прот1!$I:$I,$B13,Прот1!J:J)+SUMIF(Прот1!$O:$O,$B13,Прот1!N:N)+SUMIF(Прот1!$U:$U,$B13,Прот1!V:V)</f>
        <v>99</v>
      </c>
      <c r="H13" s="119">
        <f t="shared" si="0"/>
        <v>0.5051020408163265</v>
      </c>
      <c r="J13" s="21">
        <f t="shared" si="1"/>
        <v>0</v>
      </c>
      <c r="K13" s="16">
        <f>COUNTIF(Прот1!C:C,B13)+COUNTIF(Прот1!I:I,B13)+COUNTIF(Прот1!O:O,B13)+COUNTIF(Прот1!U:U,B13)</f>
        <v>14</v>
      </c>
      <c r="M13" s="31"/>
    </row>
    <row r="14" spans="1:13" ht="12.75">
      <c r="A14" s="12">
        <v>9</v>
      </c>
      <c r="B14" s="13">
        <v>22</v>
      </c>
      <c r="C14" s="14" t="s">
        <v>368</v>
      </c>
      <c r="D14" s="30" t="s">
        <v>369</v>
      </c>
      <c r="E14" s="29">
        <v>0</v>
      </c>
      <c r="F14" s="15">
        <f>SUMIF(Прот1!C:C,B14,Прот1!A:A)+SUMIF(Прот1!I:I,B14,Прот1!K:K)+SUMIF(Прот1!O:O,B14,Прот1!M:M)+SUMIF(Прот1!U:U,B14,Прот1!W:W)</f>
        <v>0</v>
      </c>
      <c r="G14" s="118">
        <f>SUMIF(Прот1!$C:$C,$B14,Прот1!B:B)+SUMIF(Прот1!$I:$I,$B14,Прот1!J:J)+SUMIF(Прот1!$O:$O,$B14,Прот1!N:N)+SUMIF(Прот1!$U:$U,$B14,Прот1!V:V)</f>
        <v>97</v>
      </c>
      <c r="H14" s="119">
        <f t="shared" si="0"/>
        <v>0.49489795918367346</v>
      </c>
      <c r="J14" s="21">
        <f t="shared" si="1"/>
        <v>0</v>
      </c>
      <c r="K14" s="16">
        <f>COUNTIF(Прот1!C:C,B14)+COUNTIF(Прот1!I:I,B14)+COUNTIF(Прот1!O:O,B14)+COUNTIF(Прот1!U:U,B14)</f>
        <v>14</v>
      </c>
      <c r="M14" s="31"/>
    </row>
    <row r="15" spans="1:13" ht="12.75">
      <c r="A15" s="12">
        <v>10</v>
      </c>
      <c r="B15" s="17">
        <v>32</v>
      </c>
      <c r="C15" s="18" t="s">
        <v>370</v>
      </c>
      <c r="D15" s="19" t="s">
        <v>371</v>
      </c>
      <c r="E15" s="29">
        <v>2</v>
      </c>
      <c r="F15" s="15">
        <f>SUMIF(Прот1!C:C,B15,Прот1!A:A)+SUMIF(Прот1!I:I,B15,Прот1!K:K)+SUMIF(Прот1!O:O,B15,Прот1!M:M)+SUMIF(Прот1!U:U,B15,Прот1!W:W)</f>
        <v>-1</v>
      </c>
      <c r="G15" s="118">
        <f>SUMIF(Прот1!$C:$C,$B15,Прот1!B:B)+SUMIF(Прот1!$I:$I,$B15,Прот1!J:J)+SUMIF(Прот1!$O:$O,$B15,Прот1!N:N)+SUMIF(Прот1!$U:$U,$B15,Прот1!V:V)</f>
        <v>88</v>
      </c>
      <c r="H15" s="119">
        <f t="shared" si="0"/>
        <v>0.4489795918367347</v>
      </c>
      <c r="J15" s="21">
        <f t="shared" si="1"/>
        <v>-0.07142857142857142</v>
      </c>
      <c r="K15" s="16">
        <f>COUNTIF(Прот1!C:C,B15)+COUNTIF(Прот1!I:I,B15)+COUNTIF(Прот1!O:O,B15)+COUNTIF(Прот1!U:U,B15)</f>
        <v>14</v>
      </c>
      <c r="M15" s="31"/>
    </row>
    <row r="16" spans="1:13" ht="12.75">
      <c r="A16" s="12">
        <v>11</v>
      </c>
      <c r="B16" s="13">
        <v>21</v>
      </c>
      <c r="C16" s="18" t="s">
        <v>372</v>
      </c>
      <c r="D16" s="19" t="s">
        <v>373</v>
      </c>
      <c r="E16" s="29">
        <v>1</v>
      </c>
      <c r="F16" s="15">
        <f>SUMIF(Прот1!C:C,B16,Прот1!A:A)+SUMIF(Прот1!I:I,B16,Прот1!K:K)+SUMIF(Прот1!O:O,B16,Прот1!M:M)+SUMIF(Прот1!U:U,B16,Прот1!W:W)</f>
        <v>-8</v>
      </c>
      <c r="G16" s="118">
        <f>SUMIF(Прот1!$C:$C,$B16,Прот1!B:B)+SUMIF(Прот1!$I:$I,$B16,Прот1!J:J)+SUMIF(Прот1!$O:$O,$B16,Прот1!N:N)+SUMIF(Прот1!$U:$U,$B16,Прот1!V:V)</f>
        <v>85</v>
      </c>
      <c r="H16" s="119">
        <f t="shared" si="0"/>
        <v>0.4336734693877551</v>
      </c>
      <c r="J16" s="21">
        <f t="shared" si="1"/>
        <v>-0.5714285714285714</v>
      </c>
      <c r="K16" s="16">
        <f>COUNTIF(Прот1!C:C,B16)+COUNTIF(Прот1!I:I,B16)+COUNTIF(Прот1!O:O,B16)+COUNTIF(Прот1!U:U,B16)</f>
        <v>14</v>
      </c>
      <c r="M16" s="31"/>
    </row>
    <row r="17" spans="1:13" ht="12.75">
      <c r="A17" s="12">
        <v>12</v>
      </c>
      <c r="B17" s="17">
        <v>52</v>
      </c>
      <c r="C17" s="18" t="s">
        <v>374</v>
      </c>
      <c r="D17" s="19" t="s">
        <v>375</v>
      </c>
      <c r="E17" s="29">
        <v>-2</v>
      </c>
      <c r="F17" s="15">
        <f>SUMIF(Прот1!C:C,B17,Прот1!A:A)+SUMIF(Прот1!I:I,B17,Прот1!K:K)+SUMIF(Прот1!O:O,B17,Прот1!M:M)+SUMIF(Прот1!U:U,B17,Прот1!W:W)</f>
        <v>-10</v>
      </c>
      <c r="G17" s="118">
        <f>SUMIF(Прот1!$C:$C,$B17,Прот1!B:B)+SUMIF(Прот1!$I:$I,$B17,Прот1!J:J)+SUMIF(Прот1!$O:$O,$B17,Прот1!N:N)+SUMIF(Прот1!$U:$U,$B17,Прот1!V:V)</f>
        <v>99</v>
      </c>
      <c r="H17" s="119">
        <f t="shared" si="0"/>
        <v>0.5051020408163265</v>
      </c>
      <c r="J17" s="21">
        <f t="shared" si="1"/>
        <v>-0.7142857142857143</v>
      </c>
      <c r="K17" s="16">
        <f>COUNTIF(Прот1!C:C,B17)+COUNTIF(Прот1!I:I,B17)+COUNTIF(Прот1!O:O,B17)+COUNTIF(Прот1!U:U,B17)</f>
        <v>14</v>
      </c>
      <c r="M17" s="31"/>
    </row>
    <row r="18" spans="1:13" ht="12.75">
      <c r="A18" s="12">
        <v>13</v>
      </c>
      <c r="B18" s="13">
        <v>11</v>
      </c>
      <c r="C18" s="18" t="s">
        <v>376</v>
      </c>
      <c r="D18" s="19" t="s">
        <v>377</v>
      </c>
      <c r="E18" s="29">
        <v>2</v>
      </c>
      <c r="F18" s="15">
        <f>SUMIF(Прот1!C:C,B18,Прот1!A:A)+SUMIF(Прот1!I:I,B18,Прот1!K:K)+SUMIF(Прот1!O:O,B18,Прот1!M:M)+SUMIF(Прот1!U:U,B18,Прот1!W:W)</f>
        <v>-14</v>
      </c>
      <c r="G18" s="118">
        <f>SUMIF(Прот1!$C:$C,$B18,Прот1!B:B)+SUMIF(Прот1!$I:$I,$B18,Прот1!J:J)+SUMIF(Прот1!$O:$O,$B18,Прот1!N:N)+SUMIF(Прот1!$U:$U,$B18,Прот1!V:V)</f>
        <v>104</v>
      </c>
      <c r="H18" s="119">
        <f t="shared" si="0"/>
        <v>0.5306122448979592</v>
      </c>
      <c r="J18" s="21">
        <f t="shared" si="1"/>
        <v>-1</v>
      </c>
      <c r="K18" s="16">
        <f>COUNTIF(Прот1!C:C,B18)+COUNTIF(Прот1!I:I,B18)+COUNTIF(Прот1!O:O,B18)+COUNTIF(Прот1!U:U,B18)</f>
        <v>14</v>
      </c>
      <c r="M18" s="31"/>
    </row>
    <row r="19" spans="1:13" ht="12.75">
      <c r="A19" s="12">
        <v>14</v>
      </c>
      <c r="B19" s="13">
        <v>31</v>
      </c>
      <c r="C19" s="18" t="s">
        <v>378</v>
      </c>
      <c r="D19" s="19" t="s">
        <v>379</v>
      </c>
      <c r="E19" s="29">
        <v>1</v>
      </c>
      <c r="F19" s="15">
        <f>SUMIF(Прот1!C:C,B19,Прот1!A:A)+SUMIF(Прот1!I:I,B19,Прот1!K:K)+SUMIF(Прот1!O:O,B19,Прот1!M:M)+SUMIF(Прот1!U:U,B19,Прот1!W:W)</f>
        <v>-26</v>
      </c>
      <c r="G19" s="118">
        <f>SUMIF(Прот1!$C:$C,$B19,Прот1!B:B)+SUMIF(Прот1!$I:$I,$B19,Прот1!J:J)+SUMIF(Прот1!$O:$O,$B19,Прот1!N:N)+SUMIF(Прот1!$U:$U,$B19,Прот1!V:V)</f>
        <v>86</v>
      </c>
      <c r="H19" s="119">
        <f t="shared" si="0"/>
        <v>0.4387755102040816</v>
      </c>
      <c r="J19" s="21">
        <f t="shared" si="1"/>
        <v>-1.8571428571428572</v>
      </c>
      <c r="K19" s="16">
        <f>COUNTIF(Прот1!C:C,B19)+COUNTIF(Прот1!I:I,B19)+COUNTIF(Прот1!O:O,B19)+COUNTIF(Прот1!U:U,B19)</f>
        <v>14</v>
      </c>
      <c r="M19" s="31"/>
    </row>
    <row r="20" spans="1:13" ht="12.75">
      <c r="A20" s="12">
        <v>15</v>
      </c>
      <c r="B20" s="13">
        <v>12</v>
      </c>
      <c r="C20" s="18" t="s">
        <v>380</v>
      </c>
      <c r="D20" s="19" t="s">
        <v>381</v>
      </c>
      <c r="E20" s="29">
        <v>2</v>
      </c>
      <c r="F20" s="15">
        <f>SUMIF(Прот1!C:C,B20,Прот1!A:A)+SUMIF(Прот1!I:I,B20,Прот1!K:K)+SUMIF(Прот1!O:O,B20,Прот1!M:M)+SUMIF(Прот1!U:U,B20,Прот1!W:W)</f>
        <v>-45</v>
      </c>
      <c r="G20" s="118">
        <f>SUMIF(Прот1!$C:$C,$B20,Прот1!B:B)+SUMIF(Прот1!$I:$I,$B20,Прот1!J:J)+SUMIF(Прот1!$O:$O,$B20,Прот1!N:N)+SUMIF(Прот1!$U:$U,$B20,Прот1!V:V)</f>
        <v>78</v>
      </c>
      <c r="H20" s="119">
        <f t="shared" si="0"/>
        <v>0.3979591836734694</v>
      </c>
      <c r="J20" s="21">
        <f t="shared" si="1"/>
        <v>-3.2142857142857144</v>
      </c>
      <c r="K20" s="16">
        <f>COUNTIF(Прот1!C:C,B20)+COUNTIF(Прот1!I:I,B20)+COUNTIF(Прот1!O:O,B20)+COUNTIF(Прот1!U:U,B20)</f>
        <v>14</v>
      </c>
      <c r="M20" s="31"/>
    </row>
    <row r="21" spans="1:13" ht="12.75">
      <c r="A21" s="12">
        <v>16</v>
      </c>
      <c r="B21" s="13">
        <v>42</v>
      </c>
      <c r="C21" s="18" t="s">
        <v>382</v>
      </c>
      <c r="D21" s="19" t="s">
        <v>383</v>
      </c>
      <c r="E21" s="29">
        <v>1.5</v>
      </c>
      <c r="F21" s="15">
        <f>SUMIF(Прот1!C:C,B21,Прот1!A:A)+SUMIF(Прот1!I:I,B21,Прот1!K:K)+SUMIF(Прот1!O:O,B21,Прот1!M:M)+SUMIF(Прот1!U:U,B21,Прот1!W:W)</f>
        <v>-46</v>
      </c>
      <c r="G21" s="118">
        <f>SUMIF(Прот1!$C:$C,$B21,Прот1!B:B)+SUMIF(Прот1!$I:$I,$B21,Прот1!J:J)+SUMIF(Прот1!$O:$O,$B21,Прот1!N:N)+SUMIF(Прот1!$U:$U,$B21,Прот1!V:V)</f>
        <v>81</v>
      </c>
      <c r="H21" s="119">
        <f t="shared" si="0"/>
        <v>0.413265306122449</v>
      </c>
      <c r="J21" s="21">
        <f t="shared" si="1"/>
        <v>-3.2857142857142856</v>
      </c>
      <c r="K21" s="16">
        <f>COUNTIF(Прот1!C:C,B21)+COUNTIF(Прот1!I:I,B21)+COUNTIF(Прот1!O:O,B21)+COUNTIF(Прот1!U:U,B21)</f>
        <v>14</v>
      </c>
      <c r="M21" s="31"/>
    </row>
    <row r="22" spans="2:7" ht="12.75">
      <c r="B22" s="16"/>
      <c r="C22" s="16"/>
      <c r="D22" s="16"/>
      <c r="F22" s="120"/>
      <c r="G22" s="120"/>
    </row>
    <row r="23" spans="2:7" ht="12.75">
      <c r="B23" s="16"/>
      <c r="C23" s="16"/>
      <c r="D23" s="16"/>
      <c r="F23" s="120"/>
      <c r="G23" s="120"/>
    </row>
    <row r="24" spans="2:7" ht="12.75">
      <c r="B24" s="16"/>
      <c r="C24" s="16"/>
      <c r="D24" s="16"/>
      <c r="F24" s="120"/>
      <c r="G24" s="120"/>
    </row>
    <row r="25" spans="2:7" ht="12.75">
      <c r="B25" s="16"/>
      <c r="C25" s="16"/>
      <c r="D25" s="16"/>
      <c r="F25" s="120"/>
      <c r="G25" s="120"/>
    </row>
    <row r="26" spans="2:7" ht="12.75">
      <c r="B26" s="16"/>
      <c r="C26" s="16"/>
      <c r="D26" s="16"/>
      <c r="F26" s="120"/>
      <c r="G26" s="12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6" customWidth="1"/>
    <col min="2" max="2" width="4.375" style="20" customWidth="1"/>
    <col min="3" max="3" width="19.00390625" style="20" bestFit="1" customWidth="1"/>
    <col min="4" max="4" width="18.25390625" style="20" customWidth="1"/>
    <col min="5" max="5" width="6.75390625" style="16" customWidth="1"/>
    <col min="6" max="6" width="7.75390625" style="16" customWidth="1"/>
    <col min="7" max="7" width="7.75390625" style="121" customWidth="1"/>
    <col min="8" max="8" width="8.75390625" style="0" customWidth="1"/>
    <col min="9" max="9" width="5.00390625" style="120" customWidth="1"/>
    <col min="10" max="10" width="7.00390625" style="16" customWidth="1"/>
    <col min="11" max="16384" width="10.00390625" style="16" customWidth="1"/>
  </cols>
  <sheetData>
    <row r="1" spans="1:9" s="5" customFormat="1" ht="12.75">
      <c r="A1" s="1"/>
      <c r="B1" s="2"/>
      <c r="C1" s="2" t="s">
        <v>121</v>
      </c>
      <c r="D1" s="2"/>
      <c r="E1" s="3"/>
      <c r="F1" s="4"/>
      <c r="G1" s="3"/>
      <c r="H1" s="3"/>
      <c r="I1" s="3"/>
    </row>
    <row r="2" spans="1:9" s="5" customFormat="1" ht="12.75">
      <c r="A2" s="1"/>
      <c r="B2" s="2"/>
      <c r="C2" s="6"/>
      <c r="D2" s="2"/>
      <c r="E2" s="3"/>
      <c r="F2" s="4"/>
      <c r="G2" s="3"/>
      <c r="H2" s="3"/>
      <c r="I2" s="3"/>
    </row>
    <row r="3" spans="1:9" s="8" customFormat="1" ht="12.75">
      <c r="A3" s="7"/>
      <c r="C3" s="109"/>
      <c r="D3" s="9"/>
      <c r="E3" s="10" t="s">
        <v>116</v>
      </c>
      <c r="F3" s="10">
        <v>16</v>
      </c>
      <c r="H3" s="110" t="s">
        <v>117</v>
      </c>
      <c r="I3" s="111"/>
    </row>
    <row r="4" spans="1:10" s="8" customFormat="1" ht="12.75">
      <c r="A4" s="11"/>
      <c r="B4" s="11"/>
      <c r="C4" s="11"/>
      <c r="D4" s="11"/>
      <c r="E4" s="10" t="s">
        <v>118</v>
      </c>
      <c r="F4" s="10">
        <v>14</v>
      </c>
      <c r="H4" s="112">
        <f>F4*14</f>
        <v>196</v>
      </c>
      <c r="I4" s="111"/>
      <c r="J4" s="10">
        <v>14</v>
      </c>
    </row>
    <row r="5" spans="1:10" s="8" customFormat="1" ht="12.75">
      <c r="A5" s="113" t="s">
        <v>0</v>
      </c>
      <c r="B5" s="113" t="s">
        <v>1</v>
      </c>
      <c r="C5" s="114" t="s">
        <v>2</v>
      </c>
      <c r="D5" s="114"/>
      <c r="E5" s="115" t="s">
        <v>3</v>
      </c>
      <c r="F5" s="115" t="s">
        <v>119</v>
      </c>
      <c r="G5" s="116" t="s">
        <v>33</v>
      </c>
      <c r="H5" s="116" t="s">
        <v>120</v>
      </c>
      <c r="I5" s="115"/>
      <c r="J5" s="117" t="s">
        <v>8</v>
      </c>
    </row>
    <row r="6" spans="1:13" ht="12.75">
      <c r="A6" s="12">
        <v>1</v>
      </c>
      <c r="B6" s="13">
        <v>53</v>
      </c>
      <c r="C6" s="14" t="s">
        <v>384</v>
      </c>
      <c r="D6" s="30" t="s">
        <v>374</v>
      </c>
      <c r="E6" s="29">
        <v>-2.5</v>
      </c>
      <c r="F6" s="15">
        <f>SUMIF(Прот2!C:C,B6,Прот2!A:A)+SUMIF(Прот2!I:I,B6,Прот2!K:K)+SUMIF(Прот2!O:O,B6,Прот2!M:M)+SUMIF(Прот2!U:U,B6,Прот2!W:W)</f>
        <v>58</v>
      </c>
      <c r="G6" s="118">
        <f>SUMIF(Прот2!$C:$C,$B6,Прот2!B:B)+SUMIF(Прот2!$I:$I,$B6,Прот2!J:J)+SUMIF(Прот2!$O:$O,$B6,Прот2!N:N)+SUMIF(Прот2!$U:$U,$B6,Прот2!V:V)</f>
        <v>153</v>
      </c>
      <c r="H6" s="119">
        <f aca="true" t="shared" si="0" ref="H6:H21">G6/$H$4</f>
        <v>0.7806122448979592</v>
      </c>
      <c r="J6" s="21">
        <f aca="true" t="shared" si="1" ref="J6:J21">F6/$J$4</f>
        <v>4.142857142857143</v>
      </c>
      <c r="K6" s="16">
        <f>COUNTIF(Прот2!C:C,B6)+COUNTIF(Прот2!I:I,B6)+COUNTIF(Прот2!O:O,B6)+COUNTIF(Прот2!U:U,B6)</f>
        <v>14</v>
      </c>
      <c r="M6" s="31"/>
    </row>
    <row r="7" spans="1:13" ht="12.75">
      <c r="A7" s="12">
        <v>2</v>
      </c>
      <c r="B7" s="17">
        <v>81</v>
      </c>
      <c r="C7" s="18" t="s">
        <v>354</v>
      </c>
      <c r="D7" s="19" t="s">
        <v>355</v>
      </c>
      <c r="E7" s="29">
        <v>-1.5</v>
      </c>
      <c r="F7" s="15">
        <f>SUMIF(Прот2!C:C,B7,Прот2!A:A)+SUMIF(Прот2!I:I,B7,Прот2!K:K)+SUMIF(Прот2!O:O,B7,Прот2!M:M)+SUMIF(Прот2!U:U,B7,Прот2!W:W)</f>
        <v>28</v>
      </c>
      <c r="G7" s="118">
        <f>SUMIF(Прот2!$C:$C,$B7,Прот2!B:B)+SUMIF(Прот2!$I:$I,$B7,Прот2!J:J)+SUMIF(Прот2!$O:$O,$B7,Прот2!N:N)+SUMIF(Прот2!$U:$U,$B7,Прот2!V:V)</f>
        <v>137</v>
      </c>
      <c r="H7" s="119">
        <f t="shared" si="0"/>
        <v>0.6989795918367347</v>
      </c>
      <c r="J7" s="21">
        <f t="shared" si="1"/>
        <v>2</v>
      </c>
      <c r="K7" s="16">
        <f>COUNTIF(Прот2!C:C,B7)+COUNTIF(Прот2!I:I,B7)+COUNTIF(Прот2!O:O,B7)+COUNTIF(Прот2!U:U,B7)</f>
        <v>14</v>
      </c>
      <c r="M7" s="31"/>
    </row>
    <row r="8" spans="1:13" ht="12.75">
      <c r="A8" s="12">
        <v>3</v>
      </c>
      <c r="B8" s="13">
        <v>21</v>
      </c>
      <c r="C8" s="18" t="s">
        <v>372</v>
      </c>
      <c r="D8" s="19" t="s">
        <v>373</v>
      </c>
      <c r="E8" s="29">
        <v>1</v>
      </c>
      <c r="F8" s="15">
        <f>SUMIF(Прот2!C:C,B8,Прот2!A:A)+SUMIF(Прот2!I:I,B8,Прот2!K:K)+SUMIF(Прот2!O:O,B8,Прот2!M:M)+SUMIF(Прот2!U:U,B8,Прот2!W:W)</f>
        <v>13</v>
      </c>
      <c r="G8" s="118">
        <f>SUMIF(Прот2!$C:$C,$B8,Прот2!B:B)+SUMIF(Прот2!$I:$I,$B8,Прот2!J:J)+SUMIF(Прот2!$O:$O,$B8,Прот2!N:N)+SUMIF(Прот2!$U:$U,$B8,Прот2!V:V)</f>
        <v>114</v>
      </c>
      <c r="H8" s="119">
        <f t="shared" si="0"/>
        <v>0.5816326530612245</v>
      </c>
      <c r="J8" s="21">
        <f t="shared" si="1"/>
        <v>0.9285714285714286</v>
      </c>
      <c r="K8" s="16">
        <f>COUNTIF(Прот2!C:C,B8)+COUNTIF(Прот2!I:I,B8)+COUNTIF(Прот2!O:O,B8)+COUNTIF(Прот2!U:U,B8)</f>
        <v>14</v>
      </c>
      <c r="M8" s="31"/>
    </row>
    <row r="9" spans="1:13" ht="12.75">
      <c r="A9" s="12">
        <v>4</v>
      </c>
      <c r="B9" s="17">
        <v>71</v>
      </c>
      <c r="C9" s="18" t="s">
        <v>362</v>
      </c>
      <c r="D9" s="19" t="s">
        <v>363</v>
      </c>
      <c r="E9" s="29">
        <v>0</v>
      </c>
      <c r="F9" s="15">
        <f>SUMIF(Прот2!C:C,B9,Прот2!A:A)+SUMIF(Прот2!I:I,B9,Прот2!K:K)+SUMIF(Прот2!O:O,B9,Прот2!M:M)+SUMIF(Прот2!U:U,B9,Прот2!W:W)</f>
        <v>12</v>
      </c>
      <c r="G9" s="118">
        <f>SUMIF(Прот2!$C:$C,$B9,Прот2!B:B)+SUMIF(Прот2!$I:$I,$B9,Прот2!J:J)+SUMIF(Прот2!$O:$O,$B9,Прот2!N:N)+SUMIF(Прот2!$U:$U,$B9,Прот2!V:V)</f>
        <v>108</v>
      </c>
      <c r="H9" s="119">
        <f t="shared" si="0"/>
        <v>0.5510204081632653</v>
      </c>
      <c r="J9" s="21">
        <f t="shared" si="1"/>
        <v>0.8571428571428571</v>
      </c>
      <c r="K9" s="16">
        <f>COUNTIF(Прот2!C:C,B9)+COUNTIF(Прот2!I:I,B9)+COUNTIF(Прот2!O:O,B9)+COUNTIF(Прот2!U:U,B9)</f>
        <v>14</v>
      </c>
      <c r="M9" s="31"/>
    </row>
    <row r="10" spans="1:13" ht="12.75">
      <c r="A10" s="12">
        <v>5</v>
      </c>
      <c r="B10" s="13">
        <v>51</v>
      </c>
      <c r="C10" s="18" t="s">
        <v>352</v>
      </c>
      <c r="D10" s="19" t="s">
        <v>353</v>
      </c>
      <c r="E10" s="29">
        <v>-2.5</v>
      </c>
      <c r="F10" s="15">
        <f>SUMIF(Прот2!C:C,B10,Прот2!A:A)+SUMIF(Прот2!I:I,B10,Прот2!K:K)+SUMIF(Прот2!O:O,B10,Прот2!M:M)+SUMIF(Прот2!U:U,B10,Прот2!W:W)</f>
        <v>8</v>
      </c>
      <c r="G10" s="118">
        <f>SUMIF(Прот2!$C:$C,$B10,Прот2!B:B)+SUMIF(Прот2!$I:$I,$B10,Прот2!J:J)+SUMIF(Прот2!$O:$O,$B10,Прот2!N:N)+SUMIF(Прот2!$U:$U,$B10,Прот2!V:V)</f>
        <v>110</v>
      </c>
      <c r="H10" s="119">
        <f t="shared" si="0"/>
        <v>0.5612244897959183</v>
      </c>
      <c r="J10" s="21">
        <f t="shared" si="1"/>
        <v>0.5714285714285714</v>
      </c>
      <c r="K10" s="16">
        <f>COUNTIF(Прот2!C:C,B10)+COUNTIF(Прот2!I:I,B10)+COUNTIF(Прот2!O:O,B10)+COUNTIF(Прот2!U:U,B10)</f>
        <v>14</v>
      </c>
      <c r="M10" s="31"/>
    </row>
    <row r="11" spans="1:13" ht="12.75">
      <c r="A11" s="12">
        <v>6</v>
      </c>
      <c r="B11" s="13">
        <v>61</v>
      </c>
      <c r="C11" s="18" t="s">
        <v>364</v>
      </c>
      <c r="D11" s="19" t="s">
        <v>365</v>
      </c>
      <c r="E11" s="29">
        <v>-0.5</v>
      </c>
      <c r="F11" s="15">
        <f>SUMIF(Прот2!C:C,B11,Прот2!A:A)+SUMIF(Прот2!I:I,B11,Прот2!K:K)+SUMIF(Прот2!O:O,B11,Прот2!M:M)+SUMIF(Прот2!U:U,B11,Прот2!W:W)</f>
        <v>7</v>
      </c>
      <c r="G11" s="118">
        <f>SUMIF(Прот2!$C:$C,$B11,Прот2!B:B)+SUMIF(Прот2!$I:$I,$B11,Прот2!J:J)+SUMIF(Прот2!$O:$O,$B11,Прот2!N:N)+SUMIF(Прот2!$U:$U,$B11,Прот2!V:V)</f>
        <v>112</v>
      </c>
      <c r="H11" s="119">
        <f t="shared" si="0"/>
        <v>0.5714285714285714</v>
      </c>
      <c r="J11" s="21">
        <f t="shared" si="1"/>
        <v>0.5</v>
      </c>
      <c r="K11" s="16">
        <f>COUNTIF(Прот2!C:C,B11)+COUNTIF(Прот2!I:I,B11)+COUNTIF(Прот2!O:O,B11)+COUNTIF(Прот2!U:U,B11)</f>
        <v>14</v>
      </c>
      <c r="M11" s="31"/>
    </row>
    <row r="12" spans="1:13" ht="12.75">
      <c r="A12" s="12">
        <v>7</v>
      </c>
      <c r="B12" s="13">
        <v>12</v>
      </c>
      <c r="C12" s="18" t="s">
        <v>380</v>
      </c>
      <c r="D12" s="19" t="s">
        <v>381</v>
      </c>
      <c r="E12" s="29">
        <v>2</v>
      </c>
      <c r="F12" s="15">
        <f>SUMIF(Прот2!C:C,B12,Прот2!A:A)+SUMIF(Прот2!I:I,B12,Прот2!K:K)+SUMIF(Прот2!O:O,B12,Прот2!M:M)+SUMIF(Прот2!U:U,B12,Прот2!W:W)</f>
        <v>6</v>
      </c>
      <c r="G12" s="118">
        <f>SUMIF(Прот2!$C:$C,$B12,Прот2!B:B)+SUMIF(Прот2!$I:$I,$B12,Прот2!J:J)+SUMIF(Прот2!$O:$O,$B12,Прот2!N:N)+SUMIF(Прот2!$U:$U,$B12,Прот2!V:V)</f>
        <v>108</v>
      </c>
      <c r="H12" s="119">
        <f t="shared" si="0"/>
        <v>0.5510204081632653</v>
      </c>
      <c r="J12" s="21">
        <f t="shared" si="1"/>
        <v>0.42857142857142855</v>
      </c>
      <c r="K12" s="16">
        <f>COUNTIF(Прот2!C:C,B12)+COUNTIF(Прот2!I:I,B12)+COUNTIF(Прот2!O:O,B12)+COUNTIF(Прот2!U:U,B12)</f>
        <v>14</v>
      </c>
      <c r="M12" s="31"/>
    </row>
    <row r="13" spans="1:13" ht="12.75">
      <c r="A13" s="12">
        <v>8</v>
      </c>
      <c r="B13" s="13">
        <v>82</v>
      </c>
      <c r="C13" s="18" t="s">
        <v>358</v>
      </c>
      <c r="D13" s="19" t="s">
        <v>359</v>
      </c>
      <c r="E13" s="29">
        <v>-1.5</v>
      </c>
      <c r="F13" s="15">
        <f>SUMIF(Прот2!C:C,B13,Прот2!A:A)+SUMIF(Прот2!I:I,B13,Прот2!K:K)+SUMIF(Прот2!O:O,B13,Прот2!M:M)+SUMIF(Прот2!U:U,B13,Прот2!W:W)</f>
        <v>5</v>
      </c>
      <c r="G13" s="118">
        <f>SUMIF(Прот2!$C:$C,$B13,Прот2!B:B)+SUMIF(Прот2!$I:$I,$B13,Прот2!J:J)+SUMIF(Прот2!$O:$O,$B13,Прот2!N:N)+SUMIF(Прот2!$U:$U,$B13,Прот2!V:V)</f>
        <v>104</v>
      </c>
      <c r="H13" s="119">
        <f t="shared" si="0"/>
        <v>0.5306122448979592</v>
      </c>
      <c r="J13" s="21">
        <f t="shared" si="1"/>
        <v>0.35714285714285715</v>
      </c>
      <c r="K13" s="16">
        <f>COUNTIF(Прот2!C:C,B13)+COUNTIF(Прот2!I:I,B13)+COUNTIF(Прот2!O:O,B13)+COUNTIF(Прот2!U:U,B13)</f>
        <v>14</v>
      </c>
      <c r="M13" s="31"/>
    </row>
    <row r="14" spans="1:13" ht="12.75">
      <c r="A14" s="12">
        <v>9</v>
      </c>
      <c r="B14" s="13">
        <v>42</v>
      </c>
      <c r="C14" s="14" t="s">
        <v>382</v>
      </c>
      <c r="D14" s="30" t="s">
        <v>383</v>
      </c>
      <c r="E14" s="29">
        <v>1.5</v>
      </c>
      <c r="F14" s="15">
        <f>SUMIF(Прот2!C:C,B14,Прот2!A:A)+SUMIF(Прот2!I:I,B14,Прот2!K:K)+SUMIF(Прот2!O:O,B14,Прот2!M:M)+SUMIF(Прот2!U:U,B14,Прот2!W:W)</f>
        <v>-5</v>
      </c>
      <c r="G14" s="118">
        <f>SUMIF(Прот2!$C:$C,$B14,Прот2!B:B)+SUMIF(Прот2!$I:$I,$B14,Прот2!J:J)+SUMIF(Прот2!$O:$O,$B14,Прот2!N:N)+SUMIF(Прот2!$U:$U,$B14,Прот2!V:V)</f>
        <v>92</v>
      </c>
      <c r="H14" s="119">
        <f t="shared" si="0"/>
        <v>0.46938775510204084</v>
      </c>
      <c r="J14" s="21">
        <f t="shared" si="1"/>
        <v>-0.35714285714285715</v>
      </c>
      <c r="K14" s="16">
        <f>COUNTIF(Прот2!C:C,B14)+COUNTIF(Прот2!I:I,B14)+COUNTIF(Прот2!O:O,B14)+COUNTIF(Прот2!U:U,B14)</f>
        <v>14</v>
      </c>
      <c r="M14" s="31"/>
    </row>
    <row r="15" spans="1:13" ht="12.75">
      <c r="A15" s="12">
        <v>10</v>
      </c>
      <c r="B15" s="17">
        <v>72</v>
      </c>
      <c r="C15" s="18" t="s">
        <v>366</v>
      </c>
      <c r="D15" s="19" t="s">
        <v>367</v>
      </c>
      <c r="E15" s="29">
        <v>3.5</v>
      </c>
      <c r="F15" s="15">
        <f>SUMIF(Прот2!C:C,B15,Прот2!A:A)+SUMIF(Прот2!I:I,B15,Прот2!K:K)+SUMIF(Прот2!O:O,B15,Прот2!M:M)+SUMIF(Прот2!U:U,B15,Прот2!W:W)</f>
        <v>-6</v>
      </c>
      <c r="G15" s="118">
        <f>SUMIF(Прот2!$C:$C,$B15,Прот2!B:B)+SUMIF(Прот2!$I:$I,$B15,Прот2!J:J)+SUMIF(Прот2!$O:$O,$B15,Прот2!N:N)+SUMIF(Прот2!$U:$U,$B15,Прот2!V:V)</f>
        <v>88</v>
      </c>
      <c r="H15" s="119">
        <f t="shared" si="0"/>
        <v>0.4489795918367347</v>
      </c>
      <c r="J15" s="21">
        <f t="shared" si="1"/>
        <v>-0.42857142857142855</v>
      </c>
      <c r="K15" s="16">
        <f>COUNTIF(Прот2!C:C,B15)+COUNTIF(Прот2!I:I,B15)+COUNTIF(Прот2!O:O,B15)+COUNTIF(Прот2!U:U,B15)</f>
        <v>14</v>
      </c>
      <c r="M15" s="31"/>
    </row>
    <row r="16" spans="1:13" ht="12.75">
      <c r="A16" s="12">
        <v>11</v>
      </c>
      <c r="B16" s="13">
        <v>22</v>
      </c>
      <c r="C16" s="18" t="s">
        <v>368</v>
      </c>
      <c r="D16" s="19" t="s">
        <v>369</v>
      </c>
      <c r="E16" s="29">
        <v>0</v>
      </c>
      <c r="F16" s="15">
        <f>SUMIF(Прот2!C:C,B16,Прот2!A:A)+SUMIF(Прот2!I:I,B16,Прот2!K:K)+SUMIF(Прот2!O:O,B16,Прот2!M:M)+SUMIF(Прот2!U:U,B16,Прот2!W:W)</f>
        <v>-7</v>
      </c>
      <c r="G16" s="118">
        <f>SUMIF(Прот2!$C:$C,$B16,Прот2!B:B)+SUMIF(Прот2!$I:$I,$B16,Прот2!J:J)+SUMIF(Прот2!$O:$O,$B16,Прот2!N:N)+SUMIF(Прот2!$U:$U,$B16,Прот2!V:V)</f>
        <v>84</v>
      </c>
      <c r="H16" s="119">
        <f t="shared" si="0"/>
        <v>0.42857142857142855</v>
      </c>
      <c r="J16" s="21">
        <f t="shared" si="1"/>
        <v>-0.5</v>
      </c>
      <c r="K16" s="16">
        <f>COUNTIF(Прот2!C:C,B16)+COUNTIF(Прот2!I:I,B16)+COUNTIF(Прот2!O:O,B16)+COUNTIF(Прот2!U:U,B16)</f>
        <v>14</v>
      </c>
      <c r="M16" s="31"/>
    </row>
    <row r="17" spans="1:13" ht="12.75">
      <c r="A17" s="12">
        <v>12</v>
      </c>
      <c r="B17" s="17">
        <v>31</v>
      </c>
      <c r="C17" s="18" t="s">
        <v>378</v>
      </c>
      <c r="D17" s="19" t="s">
        <v>379</v>
      </c>
      <c r="E17" s="29">
        <v>1</v>
      </c>
      <c r="F17" s="15">
        <f>SUMIF(Прот2!C:C,B17,Прот2!A:A)+SUMIF(Прот2!I:I,B17,Прот2!K:K)+SUMIF(Прот2!O:O,B17,Прот2!M:M)+SUMIF(Прот2!U:U,B17,Прот2!W:W)</f>
        <v>-8</v>
      </c>
      <c r="G17" s="118">
        <f>SUMIF(Прот2!$C:$C,$B17,Прот2!B:B)+SUMIF(Прот2!$I:$I,$B17,Прот2!J:J)+SUMIF(Прот2!$O:$O,$B17,Прот2!N:N)+SUMIF(Прот2!$U:$U,$B17,Прот2!V:V)</f>
        <v>86</v>
      </c>
      <c r="H17" s="119">
        <f t="shared" si="0"/>
        <v>0.4387755102040816</v>
      </c>
      <c r="J17" s="21">
        <f t="shared" si="1"/>
        <v>-0.5714285714285714</v>
      </c>
      <c r="K17" s="16">
        <f>COUNTIF(Прот2!C:C,B17)+COUNTIF(Прот2!I:I,B17)+COUNTIF(Прот2!O:O,B17)+COUNTIF(Прот2!U:U,B17)</f>
        <v>14</v>
      </c>
      <c r="M17" s="31"/>
    </row>
    <row r="18" spans="1:13" ht="12.75">
      <c r="A18" s="12">
        <v>13</v>
      </c>
      <c r="B18" s="13">
        <v>11</v>
      </c>
      <c r="C18" s="18" t="s">
        <v>376</v>
      </c>
      <c r="D18" s="19" t="s">
        <v>377</v>
      </c>
      <c r="E18" s="29">
        <v>2</v>
      </c>
      <c r="F18" s="15">
        <f>SUMIF(Прот2!C:C,B18,Прот2!A:A)+SUMIF(Прот2!I:I,B18,Прот2!K:K)+SUMIF(Прот2!O:O,B18,Прот2!M:M)+SUMIF(Прот2!U:U,B18,Прот2!W:W)</f>
        <v>-12</v>
      </c>
      <c r="G18" s="118">
        <f>SUMIF(Прот2!$C:$C,$B18,Прот2!B:B)+SUMIF(Прот2!$I:$I,$B18,Прот2!J:J)+SUMIF(Прот2!$O:$O,$B18,Прот2!N:N)+SUMIF(Прот2!$U:$U,$B18,Прот2!V:V)</f>
        <v>88</v>
      </c>
      <c r="H18" s="119">
        <f t="shared" si="0"/>
        <v>0.4489795918367347</v>
      </c>
      <c r="J18" s="21">
        <f t="shared" si="1"/>
        <v>-0.8571428571428571</v>
      </c>
      <c r="K18" s="16">
        <f>COUNTIF(Прот2!C:C,B18)+COUNTIF(Прот2!I:I,B18)+COUNTIF(Прот2!O:O,B18)+COUNTIF(Прот2!U:U,B18)</f>
        <v>14</v>
      </c>
      <c r="M18" s="31"/>
    </row>
    <row r="19" spans="1:13" ht="12.75">
      <c r="A19" s="12">
        <v>14</v>
      </c>
      <c r="B19" s="13">
        <v>62</v>
      </c>
      <c r="C19" s="18" t="s">
        <v>356</v>
      </c>
      <c r="D19" s="19" t="s">
        <v>357</v>
      </c>
      <c r="E19" s="29">
        <v>0</v>
      </c>
      <c r="F19" s="15">
        <f>SUMIF(Прот2!C:C,B19,Прот2!A:A)+SUMIF(Прот2!I:I,B19,Прот2!K:K)+SUMIF(Прот2!O:O,B19,Прот2!M:M)+SUMIF(Прот2!U:U,B19,Прот2!W:W)</f>
        <v>-13</v>
      </c>
      <c r="G19" s="118">
        <f>SUMIF(Прот2!$C:$C,$B19,Прот2!B:B)+SUMIF(Прот2!$I:$I,$B19,Прот2!J:J)+SUMIF(Прот2!$O:$O,$B19,Прот2!N:N)+SUMIF(Прот2!$U:$U,$B19,Прот2!V:V)</f>
        <v>82</v>
      </c>
      <c r="H19" s="119">
        <f t="shared" si="0"/>
        <v>0.41836734693877553</v>
      </c>
      <c r="J19" s="21">
        <f t="shared" si="1"/>
        <v>-0.9285714285714286</v>
      </c>
      <c r="K19" s="16">
        <f>COUNTIF(Прот2!C:C,B19)+COUNTIF(Прот2!I:I,B19)+COUNTIF(Прот2!O:O,B19)+COUNTIF(Прот2!U:U,B19)</f>
        <v>14</v>
      </c>
      <c r="M19" s="31"/>
    </row>
    <row r="20" spans="1:13" ht="12.75">
      <c r="A20" s="12">
        <v>15</v>
      </c>
      <c r="B20" s="13">
        <v>41</v>
      </c>
      <c r="C20" s="18" t="s">
        <v>360</v>
      </c>
      <c r="D20" s="19" t="s">
        <v>361</v>
      </c>
      <c r="E20" s="29">
        <v>0</v>
      </c>
      <c r="F20" s="15">
        <f>SUMIF(Прот2!C:C,B20,Прот2!A:A)+SUMIF(Прот2!I:I,B20,Прот2!K:K)+SUMIF(Прот2!O:O,B20,Прот2!M:M)+SUMIF(Прот2!U:U,B20,Прот2!W:W)</f>
        <v>-28</v>
      </c>
      <c r="G20" s="118">
        <f>SUMIF(Прот2!$C:$C,$B20,Прот2!B:B)+SUMIF(Прот2!$I:$I,$B20,Прот2!J:J)+SUMIF(Прот2!$O:$O,$B20,Прот2!N:N)+SUMIF(Прот2!$U:$U,$B20,Прот2!V:V)</f>
        <v>59</v>
      </c>
      <c r="H20" s="119">
        <f t="shared" si="0"/>
        <v>0.3010204081632653</v>
      </c>
      <c r="J20" s="21">
        <f t="shared" si="1"/>
        <v>-2</v>
      </c>
      <c r="K20" s="16">
        <f>COUNTIF(Прот2!C:C,B20)+COUNTIF(Прот2!I:I,B20)+COUNTIF(Прот2!O:O,B20)+COUNTIF(Прот2!U:U,B20)</f>
        <v>14</v>
      </c>
      <c r="M20" s="31"/>
    </row>
    <row r="21" spans="1:13" ht="12.75">
      <c r="A21" s="12">
        <v>16</v>
      </c>
      <c r="B21" s="13">
        <v>32</v>
      </c>
      <c r="C21" s="18" t="s">
        <v>370</v>
      </c>
      <c r="D21" s="19" t="s">
        <v>371</v>
      </c>
      <c r="E21" s="29">
        <v>2</v>
      </c>
      <c r="F21" s="15">
        <f>SUMIF(Прот2!C:C,B21,Прот2!A:A)+SUMIF(Прот2!I:I,B21,Прот2!K:K)+SUMIF(Прот2!O:O,B21,Прот2!M:M)+SUMIF(Прот2!U:U,B21,Прот2!W:W)</f>
        <v>-58</v>
      </c>
      <c r="G21" s="118">
        <f>SUMIF(Прот2!$C:$C,$B21,Прот2!B:B)+SUMIF(Прот2!$I:$I,$B21,Прот2!J:J)+SUMIF(Прот2!$O:$O,$B21,Прот2!N:N)+SUMIF(Прот2!$U:$U,$B21,Прот2!V:V)</f>
        <v>43</v>
      </c>
      <c r="H21" s="119">
        <f t="shared" si="0"/>
        <v>0.2193877551020408</v>
      </c>
      <c r="J21" s="21">
        <f t="shared" si="1"/>
        <v>-4.142857142857143</v>
      </c>
      <c r="K21" s="16">
        <f>COUNTIF(Прот2!C:C,B21)+COUNTIF(Прот2!I:I,B21)+COUNTIF(Прот2!O:O,B21)+COUNTIF(Прот2!U:U,B21)</f>
        <v>14</v>
      </c>
      <c r="M21" s="31"/>
    </row>
    <row r="22" spans="2:7" ht="12.75">
      <c r="B22" s="16"/>
      <c r="C22" s="16"/>
      <c r="D22" s="16"/>
      <c r="F22" s="120"/>
      <c r="G22" s="120"/>
    </row>
    <row r="23" spans="2:7" ht="12.75">
      <c r="B23" s="16"/>
      <c r="C23" s="16"/>
      <c r="D23" s="16"/>
      <c r="F23" s="120"/>
      <c r="G23" s="120"/>
    </row>
    <row r="24" spans="2:7" ht="12.75">
      <c r="B24" s="16"/>
      <c r="C24" s="16"/>
      <c r="D24" s="16"/>
      <c r="F24" s="120"/>
      <c r="G24" s="120"/>
    </row>
    <row r="25" spans="2:7" ht="12.75">
      <c r="B25" s="16"/>
      <c r="C25" s="16"/>
      <c r="D25" s="16"/>
      <c r="F25" s="120"/>
      <c r="G25" s="120"/>
    </row>
    <row r="26" spans="2:7" ht="12.75">
      <c r="B26" s="16"/>
      <c r="C26" s="16"/>
      <c r="D26" s="16"/>
      <c r="F26" s="120"/>
      <c r="G26" s="12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6" customWidth="1"/>
    <col min="2" max="2" width="4.375" style="20" customWidth="1"/>
    <col min="3" max="3" width="19.00390625" style="20" bestFit="1" customWidth="1"/>
    <col min="4" max="4" width="18.25390625" style="20" customWidth="1"/>
    <col min="5" max="5" width="6.75390625" style="16" customWidth="1"/>
    <col min="6" max="6" width="7.75390625" style="16" customWidth="1"/>
    <col min="7" max="7" width="7.75390625" style="121" customWidth="1"/>
    <col min="8" max="8" width="8.75390625" style="0" customWidth="1"/>
    <col min="9" max="9" width="5.00390625" style="120" customWidth="1"/>
    <col min="10" max="10" width="7.00390625" style="16" customWidth="1"/>
    <col min="11" max="16384" width="10.00390625" style="16" customWidth="1"/>
  </cols>
  <sheetData>
    <row r="1" spans="1:9" s="5" customFormat="1" ht="12.75">
      <c r="A1" s="1"/>
      <c r="B1" s="2"/>
      <c r="C1" s="2" t="s">
        <v>122</v>
      </c>
      <c r="D1" s="2"/>
      <c r="E1" s="3"/>
      <c r="F1" s="4"/>
      <c r="G1" s="3"/>
      <c r="H1" s="3"/>
      <c r="I1" s="3"/>
    </row>
    <row r="2" spans="1:9" s="5" customFormat="1" ht="12.75">
      <c r="A2" s="1"/>
      <c r="B2" s="2"/>
      <c r="C2" s="6"/>
      <c r="D2" s="2"/>
      <c r="E2" s="3"/>
      <c r="F2" s="4"/>
      <c r="G2" s="3"/>
      <c r="H2" s="3"/>
      <c r="I2" s="3"/>
    </row>
    <row r="3" spans="1:9" s="8" customFormat="1" ht="12.75">
      <c r="A3" s="7"/>
      <c r="C3" s="109"/>
      <c r="D3" s="9"/>
      <c r="E3" s="10" t="s">
        <v>116</v>
      </c>
      <c r="F3" s="10">
        <v>16</v>
      </c>
      <c r="H3" s="110" t="s">
        <v>117</v>
      </c>
      <c r="I3" s="111"/>
    </row>
    <row r="4" spans="1:10" s="8" customFormat="1" ht="12.75">
      <c r="A4" s="11"/>
      <c r="B4" s="11"/>
      <c r="C4" s="11"/>
      <c r="D4" s="11"/>
      <c r="E4" s="10" t="s">
        <v>118</v>
      </c>
      <c r="F4" s="10">
        <v>14</v>
      </c>
      <c r="H4" s="112">
        <f>F4*14</f>
        <v>196</v>
      </c>
      <c r="I4" s="111"/>
      <c r="J4" s="10">
        <v>14</v>
      </c>
    </row>
    <row r="5" spans="1:10" s="8" customFormat="1" ht="12.75">
      <c r="A5" s="113" t="s">
        <v>0</v>
      </c>
      <c r="B5" s="113" t="s">
        <v>1</v>
      </c>
      <c r="C5" s="114" t="s">
        <v>2</v>
      </c>
      <c r="D5" s="114"/>
      <c r="E5" s="115" t="s">
        <v>3</v>
      </c>
      <c r="F5" s="115" t="s">
        <v>119</v>
      </c>
      <c r="G5" s="116" t="s">
        <v>33</v>
      </c>
      <c r="H5" s="116" t="s">
        <v>120</v>
      </c>
      <c r="I5" s="115"/>
      <c r="J5" s="117" t="s">
        <v>8</v>
      </c>
    </row>
    <row r="6" spans="1:13" ht="12.75">
      <c r="A6" s="12">
        <v>1</v>
      </c>
      <c r="B6" s="13">
        <v>61</v>
      </c>
      <c r="C6" s="14" t="s">
        <v>364</v>
      </c>
      <c r="D6" s="30" t="s">
        <v>365</v>
      </c>
      <c r="E6" s="29">
        <v>-0.5</v>
      </c>
      <c r="F6" s="15">
        <f>SUMIF(Прот3!C:C,B6,Прот3!A:A)+SUMIF(Прот3!I:I,B6,Прот3!K:K)+SUMIF(Прот3!O:O,B6,Прот3!M:M)+SUMIF(Прот3!U:U,B6,Прот3!W:W)</f>
        <v>50</v>
      </c>
      <c r="G6" s="118">
        <f>SUMIF(Прот3!$C:$C,$B6,Прот3!B:B)+SUMIF(Прот3!$I:$I,$B6,Прот3!J:J)+SUMIF(Прот3!$O:$O,$B6,Прот3!N:N)+SUMIF(Прот3!$U:$U,$B6,Прот3!V:V)</f>
        <v>145</v>
      </c>
      <c r="H6" s="119">
        <f aca="true" t="shared" si="0" ref="H6:H21">G6/$H$4</f>
        <v>0.7397959183673469</v>
      </c>
      <c r="J6" s="21">
        <f aca="true" t="shared" si="1" ref="J6:J21">F6/$J$4</f>
        <v>3.5714285714285716</v>
      </c>
      <c r="K6" s="16">
        <f>COUNTIF(Прот3!C:C,B6)+COUNTIF(Прот3!I:I,B6)+COUNTIF(Прот3!O:O,B6)+COUNTIF(Прот3!U:U,B6)</f>
        <v>14</v>
      </c>
      <c r="M6" s="31"/>
    </row>
    <row r="7" spans="1:13" ht="12.75">
      <c r="A7" s="12">
        <v>2</v>
      </c>
      <c r="B7" s="17">
        <v>41</v>
      </c>
      <c r="C7" s="18" t="s">
        <v>360</v>
      </c>
      <c r="D7" s="19" t="s">
        <v>361</v>
      </c>
      <c r="E7" s="29">
        <v>0</v>
      </c>
      <c r="F7" s="15">
        <f>SUMIF(Прот3!C:C,B7,Прот3!A:A)+SUMIF(Прот3!I:I,B7,Прот3!K:K)+SUMIF(Прот3!O:O,B7,Прот3!M:M)+SUMIF(Прот3!U:U,B7,Прот3!W:W)</f>
        <v>24</v>
      </c>
      <c r="G7" s="118">
        <f>SUMIF(Прот3!$C:$C,$B7,Прот3!B:B)+SUMIF(Прот3!$I:$I,$B7,Прот3!J:J)+SUMIF(Прот3!$O:$O,$B7,Прот3!N:N)+SUMIF(Прот3!$U:$U,$B7,Прот3!V:V)</f>
        <v>128</v>
      </c>
      <c r="H7" s="119">
        <f t="shared" si="0"/>
        <v>0.6530612244897959</v>
      </c>
      <c r="J7" s="21">
        <f t="shared" si="1"/>
        <v>1.7142857142857142</v>
      </c>
      <c r="K7" s="16">
        <f>COUNTIF(Прот3!C:C,B7)+COUNTIF(Прот3!I:I,B7)+COUNTIF(Прот3!O:O,B7)+COUNTIF(Прот3!U:U,B7)</f>
        <v>14</v>
      </c>
      <c r="M7" s="31"/>
    </row>
    <row r="8" spans="1:13" ht="12.75">
      <c r="A8" s="12">
        <v>3</v>
      </c>
      <c r="B8" s="13">
        <v>81</v>
      </c>
      <c r="C8" s="18" t="s">
        <v>354</v>
      </c>
      <c r="D8" s="19" t="s">
        <v>355</v>
      </c>
      <c r="E8" s="29">
        <v>-1.5</v>
      </c>
      <c r="F8" s="15">
        <f>SUMIF(Прот3!C:C,B8,Прот3!A:A)+SUMIF(Прот3!I:I,B8,Прот3!K:K)+SUMIF(Прот3!O:O,B8,Прот3!M:M)+SUMIF(Прот3!U:U,B8,Прот3!W:W)</f>
        <v>24</v>
      </c>
      <c r="G8" s="118">
        <f>SUMIF(Прот3!$C:$C,$B8,Прот3!B:B)+SUMIF(Прот3!$I:$I,$B8,Прот3!J:J)+SUMIF(Прот3!$O:$O,$B8,Прот3!N:N)+SUMIF(Прот3!$U:$U,$B8,Прот3!V:V)</f>
        <v>125</v>
      </c>
      <c r="H8" s="119">
        <f t="shared" si="0"/>
        <v>0.6377551020408163</v>
      </c>
      <c r="J8" s="21">
        <f t="shared" si="1"/>
        <v>1.7142857142857142</v>
      </c>
      <c r="K8" s="16">
        <f>COUNTIF(Прот3!C:C,B8)+COUNTIF(Прот3!I:I,B8)+COUNTIF(Прот3!O:O,B8)+COUNTIF(Прот3!U:U,B8)</f>
        <v>14</v>
      </c>
      <c r="M8" s="31"/>
    </row>
    <row r="9" spans="1:13" ht="12.75">
      <c r="A9" s="12">
        <v>4</v>
      </c>
      <c r="B9" s="17">
        <v>54</v>
      </c>
      <c r="C9" s="18" t="s">
        <v>353</v>
      </c>
      <c r="D9" s="19" t="s">
        <v>384</v>
      </c>
      <c r="E9" s="29">
        <v>-2.75</v>
      </c>
      <c r="F9" s="15">
        <f>SUMIF(Прот3!C:C,B9,Прот3!A:A)+SUMIF(Прот3!I:I,B9,Прот3!K:K)+SUMIF(Прот3!O:O,B9,Прот3!M:M)+SUMIF(Прот3!U:U,B9,Прот3!W:W)</f>
        <v>10</v>
      </c>
      <c r="G9" s="118">
        <f>SUMIF(Прот3!$C:$C,$B9,Прот3!B:B)+SUMIF(Прот3!$I:$I,$B9,Прот3!J:J)+SUMIF(Прот3!$O:$O,$B9,Прот3!N:N)+SUMIF(Прот3!$U:$U,$B9,Прот3!V:V)</f>
        <v>101</v>
      </c>
      <c r="H9" s="119">
        <f t="shared" si="0"/>
        <v>0.5153061224489796</v>
      </c>
      <c r="J9" s="21">
        <f t="shared" si="1"/>
        <v>0.7142857142857143</v>
      </c>
      <c r="K9" s="16">
        <f>COUNTIF(Прот3!C:C,B9)+COUNTIF(Прот3!I:I,B9)+COUNTIF(Прот3!O:O,B9)+COUNTIF(Прот3!U:U,B9)</f>
        <v>14</v>
      </c>
      <c r="M9" s="31"/>
    </row>
    <row r="10" spans="1:13" ht="12.75">
      <c r="A10" s="12">
        <v>5</v>
      </c>
      <c r="B10" s="13">
        <v>42</v>
      </c>
      <c r="C10" s="18" t="s">
        <v>382</v>
      </c>
      <c r="D10" s="19" t="s">
        <v>383</v>
      </c>
      <c r="E10" s="29">
        <v>1.5</v>
      </c>
      <c r="F10" s="15">
        <f>SUMIF(Прот3!C:C,B10,Прот3!A:A)+SUMIF(Прот3!I:I,B10,Прот3!K:K)+SUMIF(Прот3!O:O,B10,Прот3!M:M)+SUMIF(Прот3!U:U,B10,Прот3!W:W)</f>
        <v>10</v>
      </c>
      <c r="G10" s="118">
        <f>SUMIF(Прот3!$C:$C,$B10,Прот3!B:B)+SUMIF(Прот3!$I:$I,$B10,Прот3!J:J)+SUMIF(Прот3!$O:$O,$B10,Прот3!N:N)+SUMIF(Прот3!$U:$U,$B10,Прот3!V:V)</f>
        <v>102</v>
      </c>
      <c r="H10" s="119">
        <f t="shared" si="0"/>
        <v>0.5204081632653061</v>
      </c>
      <c r="J10" s="21">
        <f t="shared" si="1"/>
        <v>0.7142857142857143</v>
      </c>
      <c r="K10" s="16">
        <f>COUNTIF(Прот3!C:C,B10)+COUNTIF(Прот3!I:I,B10)+COUNTIF(Прот3!O:O,B10)+COUNTIF(Прот3!U:U,B10)</f>
        <v>14</v>
      </c>
      <c r="M10" s="31"/>
    </row>
    <row r="11" spans="1:13" ht="12.75">
      <c r="A11" s="12">
        <v>6</v>
      </c>
      <c r="B11" s="13">
        <v>82</v>
      </c>
      <c r="C11" s="18" t="s">
        <v>358</v>
      </c>
      <c r="D11" s="19" t="s">
        <v>359</v>
      </c>
      <c r="E11" s="29">
        <v>-1.5</v>
      </c>
      <c r="F11" s="15">
        <f>SUMIF(Прот3!C:C,B11,Прот3!A:A)+SUMIF(Прот3!I:I,B11,Прот3!K:K)+SUMIF(Прот3!O:O,B11,Прот3!M:M)+SUMIF(Прот3!U:U,B11,Прот3!W:W)</f>
        <v>6</v>
      </c>
      <c r="G11" s="118">
        <f>SUMIF(Прот3!$C:$C,$B11,Прот3!B:B)+SUMIF(Прот3!$I:$I,$B11,Прот3!J:J)+SUMIF(Прот3!$O:$O,$B11,Прот3!N:N)+SUMIF(Прот3!$U:$U,$B11,Прот3!V:V)</f>
        <v>100</v>
      </c>
      <c r="H11" s="119">
        <f t="shared" si="0"/>
        <v>0.5102040816326531</v>
      </c>
      <c r="J11" s="21">
        <f t="shared" si="1"/>
        <v>0.42857142857142855</v>
      </c>
      <c r="K11" s="16">
        <f>COUNTIF(Прот3!C:C,B11)+COUNTIF(Прот3!I:I,B11)+COUNTIF(Прот3!O:O,B11)+COUNTIF(Прот3!U:U,B11)</f>
        <v>14</v>
      </c>
      <c r="M11" s="31"/>
    </row>
    <row r="12" spans="1:13" ht="12.75">
      <c r="A12" s="12">
        <v>7</v>
      </c>
      <c r="B12" s="13">
        <v>12</v>
      </c>
      <c r="C12" s="18" t="s">
        <v>380</v>
      </c>
      <c r="D12" s="19" t="s">
        <v>381</v>
      </c>
      <c r="E12" s="29">
        <v>2</v>
      </c>
      <c r="F12" s="15">
        <f>SUMIF(Прот3!C:C,B12,Прот3!A:A)+SUMIF(Прот3!I:I,B12,Прот3!K:K)+SUMIF(Прот3!O:O,B12,Прот3!M:M)+SUMIF(Прот3!U:U,B12,Прот3!W:W)</f>
        <v>5</v>
      </c>
      <c r="G12" s="118">
        <f>SUMIF(Прот3!$C:$C,$B12,Прот3!B:B)+SUMIF(Прот3!$I:$I,$B12,Прот3!J:J)+SUMIF(Прот3!$O:$O,$B12,Прот3!N:N)+SUMIF(Прот3!$U:$U,$B12,Прот3!V:V)</f>
        <v>102</v>
      </c>
      <c r="H12" s="119">
        <f t="shared" si="0"/>
        <v>0.5204081632653061</v>
      </c>
      <c r="J12" s="21">
        <f t="shared" si="1"/>
        <v>0.35714285714285715</v>
      </c>
      <c r="K12" s="16">
        <f>COUNTIF(Прот3!C:C,B12)+COUNTIF(Прот3!I:I,B12)+COUNTIF(Прот3!O:O,B12)+COUNTIF(Прот3!U:U,B12)</f>
        <v>14</v>
      </c>
      <c r="M12" s="31"/>
    </row>
    <row r="13" spans="1:13" ht="12.75">
      <c r="A13" s="12">
        <v>8</v>
      </c>
      <c r="B13" s="13">
        <v>52</v>
      </c>
      <c r="C13" s="18" t="s">
        <v>374</v>
      </c>
      <c r="D13" s="19" t="s">
        <v>375</v>
      </c>
      <c r="E13" s="29">
        <v>-2</v>
      </c>
      <c r="F13" s="15">
        <f>SUMIF(Прот3!C:C,B13,Прот3!A:A)+SUMIF(Прот3!I:I,B13,Прот3!K:K)+SUMIF(Прот3!O:O,B13,Прот3!M:M)+SUMIF(Прот3!U:U,B13,Прот3!W:W)</f>
        <v>2</v>
      </c>
      <c r="G13" s="118">
        <f>SUMIF(Прот3!$C:$C,$B13,Прот3!B:B)+SUMIF(Прот3!$I:$I,$B13,Прот3!J:J)+SUMIF(Прот3!$O:$O,$B13,Прот3!N:N)+SUMIF(Прот3!$U:$U,$B13,Прот3!V:V)</f>
        <v>101</v>
      </c>
      <c r="H13" s="119">
        <f t="shared" si="0"/>
        <v>0.5153061224489796</v>
      </c>
      <c r="J13" s="21">
        <f t="shared" si="1"/>
        <v>0.14285714285714285</v>
      </c>
      <c r="K13" s="16">
        <f>COUNTIF(Прот3!C:C,B13)+COUNTIF(Прот3!I:I,B13)+COUNTIF(Прот3!O:O,B13)+COUNTIF(Прот3!U:U,B13)</f>
        <v>14</v>
      </c>
      <c r="M13" s="31"/>
    </row>
    <row r="14" spans="1:13" ht="12.75">
      <c r="A14" s="12">
        <v>9</v>
      </c>
      <c r="B14" s="13">
        <v>22</v>
      </c>
      <c r="C14" s="14" t="s">
        <v>368</v>
      </c>
      <c r="D14" s="30" t="s">
        <v>369</v>
      </c>
      <c r="E14" s="29">
        <v>0</v>
      </c>
      <c r="F14" s="15">
        <f>SUMIF(Прот3!C:C,B14,Прот3!A:A)+SUMIF(Прот3!I:I,B14,Прот3!K:K)+SUMIF(Прот3!O:O,B14,Прот3!M:M)+SUMIF(Прот3!U:U,B14,Прот3!W:W)</f>
        <v>-2</v>
      </c>
      <c r="G14" s="118">
        <f>SUMIF(Прот3!$C:$C,$B14,Прот3!B:B)+SUMIF(Прот3!$I:$I,$B14,Прот3!J:J)+SUMIF(Прот3!$O:$O,$B14,Прот3!N:N)+SUMIF(Прот3!$U:$U,$B14,Прот3!V:V)</f>
        <v>95</v>
      </c>
      <c r="H14" s="119">
        <f t="shared" si="0"/>
        <v>0.4846938775510204</v>
      </c>
      <c r="J14" s="21">
        <f t="shared" si="1"/>
        <v>-0.14285714285714285</v>
      </c>
      <c r="K14" s="16">
        <f>COUNTIF(Прот3!C:C,B14)+COUNTIF(Прот3!I:I,B14)+COUNTIF(Прот3!O:O,B14)+COUNTIF(Прот3!U:U,B14)</f>
        <v>14</v>
      </c>
      <c r="M14" s="31"/>
    </row>
    <row r="15" spans="1:13" ht="12.75">
      <c r="A15" s="12">
        <v>10</v>
      </c>
      <c r="B15" s="17">
        <v>62</v>
      </c>
      <c r="C15" s="18" t="s">
        <v>356</v>
      </c>
      <c r="D15" s="19" t="s">
        <v>357</v>
      </c>
      <c r="E15" s="29">
        <v>0</v>
      </c>
      <c r="F15" s="15">
        <f>SUMIF(Прот3!C:C,B15,Прот3!A:A)+SUMIF(Прот3!I:I,B15,Прот3!K:K)+SUMIF(Прот3!O:O,B15,Прот3!M:M)+SUMIF(Прот3!U:U,B15,Прот3!W:W)</f>
        <v>-5</v>
      </c>
      <c r="G15" s="118">
        <f>SUMIF(Прот3!$C:$C,$B15,Прот3!B:B)+SUMIF(Прот3!$I:$I,$B15,Прот3!J:J)+SUMIF(Прот3!$O:$O,$B15,Прот3!N:N)+SUMIF(Прот3!$U:$U,$B15,Прот3!V:V)</f>
        <v>94</v>
      </c>
      <c r="H15" s="119">
        <f t="shared" si="0"/>
        <v>0.47959183673469385</v>
      </c>
      <c r="J15" s="21">
        <f t="shared" si="1"/>
        <v>-0.35714285714285715</v>
      </c>
      <c r="K15" s="16">
        <f>COUNTIF(Прот3!C:C,B15)+COUNTIF(Прот3!I:I,B15)+COUNTIF(Прот3!O:O,B15)+COUNTIF(Прот3!U:U,B15)</f>
        <v>14</v>
      </c>
      <c r="M15" s="31"/>
    </row>
    <row r="16" spans="1:13" ht="12.75">
      <c r="A16" s="12">
        <v>11</v>
      </c>
      <c r="B16" s="13">
        <v>72</v>
      </c>
      <c r="C16" s="18" t="s">
        <v>366</v>
      </c>
      <c r="D16" s="19" t="s">
        <v>367</v>
      </c>
      <c r="E16" s="29">
        <v>3.5</v>
      </c>
      <c r="F16" s="15">
        <f>SUMIF(Прот3!C:C,B16,Прот3!A:A)+SUMIF(Прот3!I:I,B16,Прот3!K:K)+SUMIF(Прот3!O:O,B16,Прот3!M:M)+SUMIF(Прот3!U:U,B16,Прот3!W:W)</f>
        <v>-6</v>
      </c>
      <c r="G16" s="118">
        <f>SUMIF(Прот3!$C:$C,$B16,Прот3!B:B)+SUMIF(Прот3!$I:$I,$B16,Прот3!J:J)+SUMIF(Прот3!$O:$O,$B16,Прот3!N:N)+SUMIF(Прот3!$U:$U,$B16,Прот3!V:V)</f>
        <v>96</v>
      </c>
      <c r="H16" s="119">
        <f t="shared" si="0"/>
        <v>0.4897959183673469</v>
      </c>
      <c r="J16" s="21">
        <f t="shared" si="1"/>
        <v>-0.42857142857142855</v>
      </c>
      <c r="K16" s="16">
        <f>COUNTIF(Прот3!C:C,B16)+COUNTIF(Прот3!I:I,B16)+COUNTIF(Прот3!O:O,B16)+COUNTIF(Прот3!U:U,B16)</f>
        <v>14</v>
      </c>
      <c r="M16" s="31"/>
    </row>
    <row r="17" spans="1:13" ht="12.75">
      <c r="A17" s="12">
        <v>12</v>
      </c>
      <c r="B17" s="17">
        <v>21</v>
      </c>
      <c r="C17" s="18" t="s">
        <v>372</v>
      </c>
      <c r="D17" s="19" t="s">
        <v>373</v>
      </c>
      <c r="E17" s="29">
        <v>1</v>
      </c>
      <c r="F17" s="15">
        <f>SUMIF(Прот3!C:C,B17,Прот3!A:A)+SUMIF(Прот3!I:I,B17,Прот3!K:K)+SUMIF(Прот3!O:O,B17,Прот3!M:M)+SUMIF(Прот3!U:U,B17,Прот3!W:W)</f>
        <v>-10</v>
      </c>
      <c r="G17" s="118">
        <f>SUMIF(Прот3!$C:$C,$B17,Прот3!B:B)+SUMIF(Прот3!$I:$I,$B17,Прот3!J:J)+SUMIF(Прот3!$O:$O,$B17,Прот3!N:N)+SUMIF(Прот3!$U:$U,$B17,Прот3!V:V)</f>
        <v>95</v>
      </c>
      <c r="H17" s="119">
        <f t="shared" si="0"/>
        <v>0.4846938775510204</v>
      </c>
      <c r="J17" s="21">
        <f t="shared" si="1"/>
        <v>-0.7142857142857143</v>
      </c>
      <c r="K17" s="16">
        <f>COUNTIF(Прот3!C:C,B17)+COUNTIF(Прот3!I:I,B17)+COUNTIF(Прот3!O:O,B17)+COUNTIF(Прот3!U:U,B17)</f>
        <v>14</v>
      </c>
      <c r="M17" s="31"/>
    </row>
    <row r="18" spans="1:13" ht="12.75">
      <c r="A18" s="12">
        <v>13</v>
      </c>
      <c r="B18" s="13">
        <v>32</v>
      </c>
      <c r="C18" s="18" t="s">
        <v>370</v>
      </c>
      <c r="D18" s="19" t="s">
        <v>371</v>
      </c>
      <c r="E18" s="29">
        <v>2</v>
      </c>
      <c r="F18" s="15">
        <f>SUMIF(Прот3!C:C,B18,Прот3!A:A)+SUMIF(Прот3!I:I,B18,Прот3!K:K)+SUMIF(Прот3!O:O,B18,Прот3!M:M)+SUMIF(Прот3!U:U,B18,Прот3!W:W)</f>
        <v>-10</v>
      </c>
      <c r="G18" s="118">
        <f>SUMIF(Прот3!$C:$C,$B18,Прот3!B:B)+SUMIF(Прот3!$I:$I,$B18,Прот3!J:J)+SUMIF(Прот3!$O:$O,$B18,Прот3!N:N)+SUMIF(Прот3!$U:$U,$B18,Прот3!V:V)</f>
        <v>94</v>
      </c>
      <c r="H18" s="119">
        <f t="shared" si="0"/>
        <v>0.47959183673469385</v>
      </c>
      <c r="J18" s="21">
        <f t="shared" si="1"/>
        <v>-0.7142857142857143</v>
      </c>
      <c r="K18" s="16">
        <f>COUNTIF(Прот3!C:C,B18)+COUNTIF(Прот3!I:I,B18)+COUNTIF(Прот3!O:O,B18)+COUNTIF(Прот3!U:U,B18)</f>
        <v>14</v>
      </c>
      <c r="M18" s="31"/>
    </row>
    <row r="19" spans="1:13" ht="12.75">
      <c r="A19" s="12">
        <v>14</v>
      </c>
      <c r="B19" s="13">
        <v>31</v>
      </c>
      <c r="C19" s="18" t="s">
        <v>378</v>
      </c>
      <c r="D19" s="19" t="s">
        <v>379</v>
      </c>
      <c r="E19" s="29">
        <v>1</v>
      </c>
      <c r="F19" s="15">
        <f>SUMIF(Прот3!C:C,B19,Прот3!A:A)+SUMIF(Прот3!I:I,B19,Прот3!K:K)+SUMIF(Прот3!O:O,B19,Прот3!M:M)+SUMIF(Прот3!U:U,B19,Прот3!W:W)</f>
        <v>-24</v>
      </c>
      <c r="G19" s="118">
        <f>SUMIF(Прот3!$C:$C,$B19,Прот3!B:B)+SUMIF(Прот3!$I:$I,$B19,Прот3!J:J)+SUMIF(Прот3!$O:$O,$B19,Прот3!N:N)+SUMIF(Прот3!$U:$U,$B19,Прот3!V:V)</f>
        <v>68</v>
      </c>
      <c r="H19" s="119">
        <f t="shared" si="0"/>
        <v>0.3469387755102041</v>
      </c>
      <c r="J19" s="21">
        <f t="shared" si="1"/>
        <v>-1.7142857142857142</v>
      </c>
      <c r="K19" s="16">
        <f>COUNTIF(Прот3!C:C,B19)+COUNTIF(Прот3!I:I,B19)+COUNTIF(Прот3!O:O,B19)+COUNTIF(Прот3!U:U,B19)</f>
        <v>14</v>
      </c>
      <c r="M19" s="31"/>
    </row>
    <row r="20" spans="1:13" ht="12.75">
      <c r="A20" s="12">
        <v>15</v>
      </c>
      <c r="B20" s="13">
        <v>71</v>
      </c>
      <c r="C20" s="18" t="s">
        <v>362</v>
      </c>
      <c r="D20" s="19" t="s">
        <v>363</v>
      </c>
      <c r="E20" s="29">
        <v>0</v>
      </c>
      <c r="F20" s="15">
        <f>SUMIF(Прот3!C:C,B20,Прот3!A:A)+SUMIF(Прот3!I:I,B20,Прот3!K:K)+SUMIF(Прот3!O:O,B20,Прот3!M:M)+SUMIF(Прот3!U:U,B20,Прот3!W:W)</f>
        <v>-24</v>
      </c>
      <c r="G20" s="118">
        <f>SUMIF(Прот3!$C:$C,$B20,Прот3!B:B)+SUMIF(Прот3!$I:$I,$B20,Прот3!J:J)+SUMIF(Прот3!$O:$O,$B20,Прот3!N:N)+SUMIF(Прот3!$U:$U,$B20,Прот3!V:V)</f>
        <v>71</v>
      </c>
      <c r="H20" s="119">
        <f t="shared" si="0"/>
        <v>0.3622448979591837</v>
      </c>
      <c r="J20" s="21">
        <f t="shared" si="1"/>
        <v>-1.7142857142857142</v>
      </c>
      <c r="K20" s="16">
        <f>COUNTIF(Прот3!C:C,B20)+COUNTIF(Прот3!I:I,B20)+COUNTIF(Прот3!O:O,B20)+COUNTIF(Прот3!U:U,B20)</f>
        <v>14</v>
      </c>
      <c r="M20" s="31"/>
    </row>
    <row r="21" spans="1:13" ht="12.75">
      <c r="A21" s="12">
        <v>16</v>
      </c>
      <c r="B21" s="13">
        <v>11</v>
      </c>
      <c r="C21" s="18" t="s">
        <v>376</v>
      </c>
      <c r="D21" s="19" t="s">
        <v>377</v>
      </c>
      <c r="E21" s="29">
        <v>2</v>
      </c>
      <c r="F21" s="15">
        <f>SUMIF(Прот3!C:C,B21,Прот3!A:A)+SUMIF(Прот3!I:I,B21,Прот3!K:K)+SUMIF(Прот3!O:O,B21,Прот3!M:M)+SUMIF(Прот3!U:U,B21,Прот3!W:W)</f>
        <v>-50</v>
      </c>
      <c r="G21" s="118">
        <f>SUMIF(Прот3!$C:$C,$B21,Прот3!B:B)+SUMIF(Прот3!$I:$I,$B21,Прот3!J:J)+SUMIF(Прот3!$O:$O,$B21,Прот3!N:N)+SUMIF(Прот3!$U:$U,$B21,Прот3!V:V)</f>
        <v>51</v>
      </c>
      <c r="H21" s="119">
        <f t="shared" si="0"/>
        <v>0.2602040816326531</v>
      </c>
      <c r="J21" s="21">
        <f t="shared" si="1"/>
        <v>-3.5714285714285716</v>
      </c>
      <c r="K21" s="16">
        <f>COUNTIF(Прот3!C:C,B21)+COUNTIF(Прот3!I:I,B21)+COUNTIF(Прот3!O:O,B21)+COUNTIF(Прот3!U:U,B21)</f>
        <v>14</v>
      </c>
      <c r="M21" s="31"/>
    </row>
    <row r="22" spans="2:7" ht="12.75">
      <c r="B22" s="16"/>
      <c r="C22" s="16"/>
      <c r="D22" s="16"/>
      <c r="F22" s="120"/>
      <c r="G22" s="120"/>
    </row>
    <row r="23" spans="2:7" ht="12.75">
      <c r="B23" s="16"/>
      <c r="C23" s="16"/>
      <c r="D23" s="16"/>
      <c r="F23" s="120"/>
      <c r="G23" s="120"/>
    </row>
    <row r="24" spans="2:7" ht="12.75">
      <c r="B24" s="16"/>
      <c r="C24" s="16"/>
      <c r="D24" s="16"/>
      <c r="F24" s="120"/>
      <c r="G24" s="120"/>
    </row>
    <row r="25" spans="2:7" ht="12.75">
      <c r="B25" s="16"/>
      <c r="C25" s="16"/>
      <c r="D25" s="16"/>
      <c r="F25" s="120"/>
      <c r="G25" s="120"/>
    </row>
    <row r="26" spans="2:7" ht="12.75">
      <c r="B26" s="16"/>
      <c r="C26" s="16"/>
      <c r="D26" s="16"/>
      <c r="F26" s="120"/>
      <c r="G26" s="12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6" customWidth="1"/>
    <col min="2" max="2" width="4.375" style="20" customWidth="1"/>
    <col min="3" max="3" width="19.00390625" style="20" bestFit="1" customWidth="1"/>
    <col min="4" max="4" width="18.25390625" style="20" customWidth="1"/>
    <col min="5" max="5" width="6.75390625" style="16" customWidth="1"/>
    <col min="6" max="6" width="7.75390625" style="16" customWidth="1"/>
    <col min="7" max="7" width="7.75390625" style="121" customWidth="1"/>
    <col min="8" max="8" width="8.75390625" style="0" customWidth="1"/>
    <col min="9" max="9" width="5.00390625" style="120" customWidth="1"/>
    <col min="10" max="10" width="7.00390625" style="16" customWidth="1"/>
    <col min="11" max="16384" width="10.00390625" style="16" customWidth="1"/>
  </cols>
  <sheetData>
    <row r="1" spans="1:9" s="5" customFormat="1" ht="12.75">
      <c r="A1" s="1"/>
      <c r="B1" s="2"/>
      <c r="C1" s="2" t="s">
        <v>123</v>
      </c>
      <c r="D1" s="2"/>
      <c r="E1" s="3"/>
      <c r="F1" s="4"/>
      <c r="G1" s="3"/>
      <c r="H1" s="3"/>
      <c r="I1" s="3"/>
    </row>
    <row r="2" spans="1:9" s="5" customFormat="1" ht="12.75">
      <c r="A2" s="1"/>
      <c r="B2" s="2"/>
      <c r="C2" s="6"/>
      <c r="D2" s="2"/>
      <c r="E2" s="3"/>
      <c r="F2" s="4"/>
      <c r="G2" s="3"/>
      <c r="H2" s="3"/>
      <c r="I2" s="3"/>
    </row>
    <row r="3" spans="1:9" s="8" customFormat="1" ht="12.75">
      <c r="A3" s="7"/>
      <c r="C3" s="109"/>
      <c r="D3" s="9"/>
      <c r="E3" s="10" t="s">
        <v>116</v>
      </c>
      <c r="F3" s="10">
        <v>16</v>
      </c>
      <c r="H3" s="110" t="s">
        <v>117</v>
      </c>
      <c r="I3" s="111"/>
    </row>
    <row r="4" spans="1:10" s="8" customFormat="1" ht="12.75">
      <c r="A4" s="11"/>
      <c r="B4" s="11"/>
      <c r="C4" s="11"/>
      <c r="D4" s="11"/>
      <c r="E4" s="10" t="s">
        <v>118</v>
      </c>
      <c r="F4" s="10">
        <v>14</v>
      </c>
      <c r="H4" s="112">
        <f>F4*14</f>
        <v>196</v>
      </c>
      <c r="I4" s="111"/>
      <c r="J4" s="10">
        <v>14</v>
      </c>
    </row>
    <row r="5" spans="1:10" s="8" customFormat="1" ht="12.75">
      <c r="A5" s="113" t="s">
        <v>0</v>
      </c>
      <c r="B5" s="113" t="s">
        <v>1</v>
      </c>
      <c r="C5" s="114" t="s">
        <v>2</v>
      </c>
      <c r="D5" s="114"/>
      <c r="E5" s="115" t="s">
        <v>3</v>
      </c>
      <c r="F5" s="115" t="s">
        <v>119</v>
      </c>
      <c r="G5" s="116" t="s">
        <v>33</v>
      </c>
      <c r="H5" s="116" t="s">
        <v>120</v>
      </c>
      <c r="I5" s="115"/>
      <c r="J5" s="117" t="s">
        <v>8</v>
      </c>
    </row>
    <row r="6" spans="1:13" ht="12.75">
      <c r="A6" s="12">
        <v>1</v>
      </c>
      <c r="B6" s="13">
        <v>62</v>
      </c>
      <c r="C6" s="14" t="s">
        <v>356</v>
      </c>
      <c r="D6" s="30" t="s">
        <v>357</v>
      </c>
      <c r="E6" s="29">
        <v>0</v>
      </c>
      <c r="F6" s="15">
        <f>SUMIF(Прот4!C:C,B6,Прот4!A:A)+SUMIF(Прот4!I:I,B6,Прот4!K:K)+SUMIF(Прот4!O:O,B6,Прот4!M:M)+SUMIF(Прот4!U:U,B6,Прот4!W:W)</f>
        <v>49</v>
      </c>
      <c r="G6" s="118">
        <f>SUMIF(Прот4!$C:$C,$B6,Прот4!B:B)+SUMIF(Прот4!$I:$I,$B6,Прот4!J:J)+SUMIF(Прот4!$O:$O,$B6,Прот4!N:N)+SUMIF(Прот4!$U:$U,$B6,Прот4!V:V)</f>
        <v>154</v>
      </c>
      <c r="H6" s="119">
        <f aca="true" t="shared" si="0" ref="H6:H21">G6/$H$4</f>
        <v>0.7857142857142857</v>
      </c>
      <c r="J6" s="21">
        <f aca="true" t="shared" si="1" ref="J6:J21">F6/$J$4</f>
        <v>3.5</v>
      </c>
      <c r="K6" s="16">
        <f>COUNTIF(Прот4!C:C,B6)+COUNTIF(Прот4!I:I,B6)+COUNTIF(Прот4!O:O,B6)+COUNTIF(Прот4!U:U,B6)</f>
        <v>14</v>
      </c>
      <c r="M6" s="31"/>
    </row>
    <row r="7" spans="1:13" ht="12.75">
      <c r="A7" s="12">
        <v>2</v>
      </c>
      <c r="B7" s="17">
        <v>21</v>
      </c>
      <c r="C7" s="18" t="s">
        <v>372</v>
      </c>
      <c r="D7" s="19" t="s">
        <v>373</v>
      </c>
      <c r="E7" s="29">
        <v>1</v>
      </c>
      <c r="F7" s="15">
        <f>SUMIF(Прот4!C:C,B7,Прот4!A:A)+SUMIF(Прот4!I:I,B7,Прот4!K:K)+SUMIF(Прот4!O:O,B7,Прот4!M:M)+SUMIF(Прот4!U:U,B7,Прот4!W:W)</f>
        <v>32</v>
      </c>
      <c r="G7" s="118">
        <f>SUMIF(Прот4!$C:$C,$B7,Прот4!B:B)+SUMIF(Прот4!$I:$I,$B7,Прот4!J:J)+SUMIF(Прот4!$O:$O,$B7,Прот4!N:N)+SUMIF(Прот4!$U:$U,$B7,Прот4!V:V)</f>
        <v>122</v>
      </c>
      <c r="H7" s="119">
        <f t="shared" si="0"/>
        <v>0.6224489795918368</v>
      </c>
      <c r="J7" s="21">
        <f t="shared" si="1"/>
        <v>2.2857142857142856</v>
      </c>
      <c r="K7" s="16">
        <f>COUNTIF(Прот4!C:C,B7)+COUNTIF(Прот4!I:I,B7)+COUNTIF(Прот4!O:O,B7)+COUNTIF(Прот4!U:U,B7)</f>
        <v>14</v>
      </c>
      <c r="M7" s="31"/>
    </row>
    <row r="8" spans="1:13" ht="12.75">
      <c r="A8" s="12">
        <v>3</v>
      </c>
      <c r="B8" s="13">
        <v>52</v>
      </c>
      <c r="C8" s="18" t="s">
        <v>374</v>
      </c>
      <c r="D8" s="19" t="s">
        <v>375</v>
      </c>
      <c r="E8" s="29">
        <v>-2</v>
      </c>
      <c r="F8" s="15">
        <f>SUMIF(Прот4!C:C,B8,Прот4!A:A)+SUMIF(Прот4!I:I,B8,Прот4!K:K)+SUMIF(Прот4!O:O,B8,Прот4!M:M)+SUMIF(Прот4!U:U,B8,Прот4!W:W)</f>
        <v>28</v>
      </c>
      <c r="G8" s="118">
        <f>SUMIF(Прот4!$C:$C,$B8,Прот4!B:B)+SUMIF(Прот4!$I:$I,$B8,Прот4!J:J)+SUMIF(Прот4!$O:$O,$B8,Прот4!N:N)+SUMIF(Прот4!$U:$U,$B8,Прот4!V:V)</f>
        <v>135</v>
      </c>
      <c r="H8" s="119">
        <f t="shared" si="0"/>
        <v>0.6887755102040817</v>
      </c>
      <c r="J8" s="21">
        <f t="shared" si="1"/>
        <v>2</v>
      </c>
      <c r="K8" s="16">
        <f>COUNTIF(Прот4!C:C,B8)+COUNTIF(Прот4!I:I,B8)+COUNTIF(Прот4!O:O,B8)+COUNTIF(Прот4!U:U,B8)</f>
        <v>14</v>
      </c>
      <c r="M8" s="31"/>
    </row>
    <row r="9" spans="1:13" ht="12.75">
      <c r="A9" s="12">
        <v>4</v>
      </c>
      <c r="B9" s="17">
        <v>61</v>
      </c>
      <c r="C9" s="18" t="s">
        <v>364</v>
      </c>
      <c r="D9" s="19" t="s">
        <v>365</v>
      </c>
      <c r="E9" s="29">
        <v>-0.5</v>
      </c>
      <c r="F9" s="15">
        <f>SUMIF(Прот4!C:C,B9,Прот4!A:A)+SUMIF(Прот4!I:I,B9,Прот4!K:K)+SUMIF(Прот4!O:O,B9,Прот4!M:M)+SUMIF(Прот4!U:U,B9,Прот4!W:W)</f>
        <v>22</v>
      </c>
      <c r="G9" s="118">
        <f>SUMIF(Прот4!$C:$C,$B9,Прот4!B:B)+SUMIF(Прот4!$I:$I,$B9,Прот4!J:J)+SUMIF(Прот4!$O:$O,$B9,Прот4!N:N)+SUMIF(Прот4!$U:$U,$B9,Прот4!V:V)</f>
        <v>120</v>
      </c>
      <c r="H9" s="119">
        <f t="shared" si="0"/>
        <v>0.6122448979591837</v>
      </c>
      <c r="J9" s="21">
        <f t="shared" si="1"/>
        <v>1.5714285714285714</v>
      </c>
      <c r="K9" s="16">
        <f>COUNTIF(Прот4!C:C,B9)+COUNTIF(Прот4!I:I,B9)+COUNTIF(Прот4!O:O,B9)+COUNTIF(Прот4!U:U,B9)</f>
        <v>14</v>
      </c>
      <c r="M9" s="31"/>
    </row>
    <row r="10" spans="1:13" ht="12.75">
      <c r="A10" s="12">
        <v>5</v>
      </c>
      <c r="B10" s="13">
        <v>22</v>
      </c>
      <c r="C10" s="18" t="s">
        <v>368</v>
      </c>
      <c r="D10" s="19" t="s">
        <v>369</v>
      </c>
      <c r="E10" s="29">
        <v>0</v>
      </c>
      <c r="F10" s="15">
        <f>SUMIF(Прот4!C:C,B10,Прот4!A:A)+SUMIF(Прот4!I:I,B10,Прот4!K:K)+SUMIF(Прот4!O:O,B10,Прот4!M:M)+SUMIF(Прот4!U:U,B10,Прот4!W:W)</f>
        <v>15</v>
      </c>
      <c r="G10" s="118">
        <f>SUMIF(Прот4!$C:$C,$B10,Прот4!B:B)+SUMIF(Прот4!$I:$I,$B10,Прот4!J:J)+SUMIF(Прот4!$O:$O,$B10,Прот4!N:N)+SUMIF(Прот4!$U:$U,$B10,Прот4!V:V)</f>
        <v>103</v>
      </c>
      <c r="H10" s="119">
        <f t="shared" si="0"/>
        <v>0.5255102040816326</v>
      </c>
      <c r="J10" s="21">
        <f t="shared" si="1"/>
        <v>1.0714285714285714</v>
      </c>
      <c r="K10" s="16">
        <f>COUNTIF(Прот4!C:C,B10)+COUNTIF(Прот4!I:I,B10)+COUNTIF(Прот4!O:O,B10)+COUNTIF(Прот4!U:U,B10)</f>
        <v>14</v>
      </c>
      <c r="M10" s="31"/>
    </row>
    <row r="11" spans="1:13" ht="12.75">
      <c r="A11" s="12">
        <v>6</v>
      </c>
      <c r="B11" s="13">
        <v>81</v>
      </c>
      <c r="C11" s="18" t="s">
        <v>354</v>
      </c>
      <c r="D11" s="19" t="s">
        <v>355</v>
      </c>
      <c r="E11" s="29">
        <v>-1.5</v>
      </c>
      <c r="F11" s="15">
        <f>SUMIF(Прот4!C:C,B11,Прот4!A:A)+SUMIF(Прот4!I:I,B11,Прот4!K:K)+SUMIF(Прот4!O:O,B11,Прот4!M:M)+SUMIF(Прот4!U:U,B11,Прот4!W:W)</f>
        <v>14</v>
      </c>
      <c r="G11" s="118">
        <f>SUMIF(Прот4!$C:$C,$B11,Прот4!B:B)+SUMIF(Прот4!$I:$I,$B11,Прот4!J:J)+SUMIF(Прот4!$O:$O,$B11,Прот4!N:N)+SUMIF(Прот4!$U:$U,$B11,Прот4!V:V)</f>
        <v>114</v>
      </c>
      <c r="H11" s="119">
        <f t="shared" si="0"/>
        <v>0.5816326530612245</v>
      </c>
      <c r="J11" s="21">
        <f t="shared" si="1"/>
        <v>1</v>
      </c>
      <c r="K11" s="16">
        <f>COUNTIF(Прот4!C:C,B11)+COUNTIF(Прот4!I:I,B11)+COUNTIF(Прот4!O:O,B11)+COUNTIF(Прот4!U:U,B11)</f>
        <v>14</v>
      </c>
      <c r="M11" s="31"/>
    </row>
    <row r="12" spans="1:13" ht="12.75">
      <c r="A12" s="12">
        <v>7</v>
      </c>
      <c r="B12" s="13">
        <v>54</v>
      </c>
      <c r="C12" s="18" t="s">
        <v>353</v>
      </c>
      <c r="D12" s="19" t="s">
        <v>384</v>
      </c>
      <c r="E12" s="29">
        <v>-2.75</v>
      </c>
      <c r="F12" s="15">
        <f>SUMIF(Прот4!C:C,B12,Прот4!A:A)+SUMIF(Прот4!I:I,B12,Прот4!K:K)+SUMIF(Прот4!O:O,B12,Прот4!M:M)+SUMIF(Прот4!U:U,B12,Прот4!W:W)</f>
        <v>11</v>
      </c>
      <c r="G12" s="118">
        <f>SUMIF(Прот4!$C:$C,$B12,Прот4!B:B)+SUMIF(Прот4!$I:$I,$B12,Прот4!J:J)+SUMIF(Прот4!$O:$O,$B12,Прот4!N:N)+SUMIF(Прот4!$U:$U,$B12,Прот4!V:V)</f>
        <v>88</v>
      </c>
      <c r="H12" s="119">
        <f t="shared" si="0"/>
        <v>0.4489795918367347</v>
      </c>
      <c r="J12" s="21">
        <f t="shared" si="1"/>
        <v>0.7857142857142857</v>
      </c>
      <c r="K12" s="16">
        <f>COUNTIF(Прот4!C:C,B12)+COUNTIF(Прот4!I:I,B12)+COUNTIF(Прот4!O:O,B12)+COUNTIF(Прот4!U:U,B12)</f>
        <v>14</v>
      </c>
      <c r="M12" s="31"/>
    </row>
    <row r="13" spans="1:13" ht="12.75">
      <c r="A13" s="12">
        <v>8</v>
      </c>
      <c r="B13" s="13">
        <v>32</v>
      </c>
      <c r="C13" s="18" t="s">
        <v>370</v>
      </c>
      <c r="D13" s="19" t="s">
        <v>371</v>
      </c>
      <c r="E13" s="29">
        <v>2</v>
      </c>
      <c r="F13" s="15">
        <f>SUMIF(Прот4!C:C,B13,Прот4!A:A)+SUMIF(Прот4!I:I,B13,Прот4!K:K)+SUMIF(Прот4!O:O,B13,Прот4!M:M)+SUMIF(Прот4!U:U,B13,Прот4!W:W)</f>
        <v>8</v>
      </c>
      <c r="G13" s="118">
        <f>SUMIF(Прот4!$C:$C,$B13,Прот4!B:B)+SUMIF(Прот4!$I:$I,$B13,Прот4!J:J)+SUMIF(Прот4!$O:$O,$B13,Прот4!N:N)+SUMIF(Прот4!$U:$U,$B13,Прот4!V:V)</f>
        <v>114</v>
      </c>
      <c r="H13" s="119">
        <f t="shared" si="0"/>
        <v>0.5816326530612245</v>
      </c>
      <c r="J13" s="21">
        <f t="shared" si="1"/>
        <v>0.5714285714285714</v>
      </c>
      <c r="K13" s="16">
        <f>COUNTIF(Прот4!C:C,B13)+COUNTIF(Прот4!I:I,B13)+COUNTIF(Прот4!O:O,B13)+COUNTIF(Прот4!U:U,B13)</f>
        <v>14</v>
      </c>
      <c r="M13" s="31"/>
    </row>
    <row r="14" spans="1:13" ht="12.75">
      <c r="A14" s="12">
        <v>9</v>
      </c>
      <c r="B14" s="13">
        <v>82</v>
      </c>
      <c r="C14" s="14" t="s">
        <v>358</v>
      </c>
      <c r="D14" s="30" t="s">
        <v>359</v>
      </c>
      <c r="E14" s="29">
        <v>-1.5</v>
      </c>
      <c r="F14" s="15">
        <f>SUMIF(Прот4!C:C,B14,Прот4!A:A)+SUMIF(Прот4!I:I,B14,Прот4!K:K)+SUMIF(Прот4!O:O,B14,Прот4!M:M)+SUMIF(Прот4!U:U,B14,Прот4!W:W)</f>
        <v>-8</v>
      </c>
      <c r="G14" s="118">
        <f>SUMIF(Прот4!$C:$C,$B14,Прот4!B:B)+SUMIF(Прот4!$I:$I,$B14,Прот4!J:J)+SUMIF(Прот4!$O:$O,$B14,Прот4!N:N)+SUMIF(Прот4!$U:$U,$B14,Прот4!V:V)</f>
        <v>82</v>
      </c>
      <c r="H14" s="119">
        <f t="shared" si="0"/>
        <v>0.41836734693877553</v>
      </c>
      <c r="J14" s="21">
        <f t="shared" si="1"/>
        <v>-0.5714285714285714</v>
      </c>
      <c r="K14" s="16">
        <f>COUNTIF(Прот4!C:C,B14)+COUNTIF(Прот4!I:I,B14)+COUNTIF(Прот4!O:O,B14)+COUNTIF(Прот4!U:U,B14)</f>
        <v>14</v>
      </c>
      <c r="M14" s="31"/>
    </row>
    <row r="15" spans="1:13" ht="12.75">
      <c r="A15" s="12">
        <v>10</v>
      </c>
      <c r="B15" s="17">
        <v>11</v>
      </c>
      <c r="C15" s="18" t="s">
        <v>376</v>
      </c>
      <c r="D15" s="19" t="s">
        <v>377</v>
      </c>
      <c r="E15" s="29">
        <v>2</v>
      </c>
      <c r="F15" s="15">
        <f>SUMIF(Прот4!C:C,B15,Прот4!A:A)+SUMIF(Прот4!I:I,B15,Прот4!K:K)+SUMIF(Прот4!O:O,B15,Прот4!M:M)+SUMIF(Прот4!U:U,B15,Прот4!W:W)</f>
        <v>-11</v>
      </c>
      <c r="G15" s="118">
        <f>SUMIF(Прот4!$C:$C,$B15,Прот4!B:B)+SUMIF(Прот4!$I:$I,$B15,Прот4!J:J)+SUMIF(Прот4!$O:$O,$B15,Прот4!N:N)+SUMIF(Прот4!$U:$U,$B15,Прот4!V:V)</f>
        <v>108</v>
      </c>
      <c r="H15" s="119">
        <f t="shared" si="0"/>
        <v>0.5510204081632653</v>
      </c>
      <c r="J15" s="21">
        <f t="shared" si="1"/>
        <v>-0.7857142857142857</v>
      </c>
      <c r="K15" s="16">
        <f>COUNTIF(Прот4!C:C,B15)+COUNTIF(Прот4!I:I,B15)+COUNTIF(Прот4!O:O,B15)+COUNTIF(Прот4!U:U,B15)</f>
        <v>14</v>
      </c>
      <c r="M15" s="31"/>
    </row>
    <row r="16" spans="1:13" ht="12.75">
      <c r="A16" s="12">
        <v>11</v>
      </c>
      <c r="B16" s="13">
        <v>31</v>
      </c>
      <c r="C16" s="18" t="s">
        <v>378</v>
      </c>
      <c r="D16" s="19" t="s">
        <v>379</v>
      </c>
      <c r="E16" s="29">
        <v>1</v>
      </c>
      <c r="F16" s="15">
        <f>SUMIF(Прот4!C:C,B16,Прот4!A:A)+SUMIF(Прот4!I:I,B16,Прот4!K:K)+SUMIF(Прот4!O:O,B16,Прот4!M:M)+SUMIF(Прот4!U:U,B16,Прот4!W:W)</f>
        <v>-14</v>
      </c>
      <c r="G16" s="118">
        <f>SUMIF(Прот4!$C:$C,$B16,Прот4!B:B)+SUMIF(Прот4!$I:$I,$B16,Прот4!J:J)+SUMIF(Прот4!$O:$O,$B16,Прот4!N:N)+SUMIF(Прот4!$U:$U,$B16,Прот4!V:V)</f>
        <v>82</v>
      </c>
      <c r="H16" s="119">
        <f t="shared" si="0"/>
        <v>0.41836734693877553</v>
      </c>
      <c r="J16" s="21">
        <f t="shared" si="1"/>
        <v>-1</v>
      </c>
      <c r="K16" s="16">
        <f>COUNTIF(Прот4!C:C,B16)+COUNTIF(Прот4!I:I,B16)+COUNTIF(Прот4!O:O,B16)+COUNTIF(Прот4!U:U,B16)</f>
        <v>14</v>
      </c>
      <c r="M16" s="31"/>
    </row>
    <row r="17" spans="1:13" ht="12.75">
      <c r="A17" s="12">
        <v>12</v>
      </c>
      <c r="B17" s="17">
        <v>41</v>
      </c>
      <c r="C17" s="18" t="s">
        <v>360</v>
      </c>
      <c r="D17" s="19" t="s">
        <v>361</v>
      </c>
      <c r="E17" s="29">
        <v>0</v>
      </c>
      <c r="F17" s="15">
        <f>SUMIF(Прот4!C:C,B17,Прот4!A:A)+SUMIF(Прот4!I:I,B17,Прот4!K:K)+SUMIF(Прот4!O:O,B17,Прот4!M:M)+SUMIF(Прот4!U:U,B17,Прот4!W:W)</f>
        <v>-15</v>
      </c>
      <c r="G17" s="118">
        <f>SUMIF(Прот4!$C:$C,$B17,Прот4!B:B)+SUMIF(Прот4!$I:$I,$B17,Прот4!J:J)+SUMIF(Прот4!$O:$O,$B17,Прот4!N:N)+SUMIF(Прот4!$U:$U,$B17,Прот4!V:V)</f>
        <v>93</v>
      </c>
      <c r="H17" s="119">
        <f t="shared" si="0"/>
        <v>0.4744897959183674</v>
      </c>
      <c r="J17" s="21">
        <f t="shared" si="1"/>
        <v>-1.0714285714285714</v>
      </c>
      <c r="K17" s="16">
        <f>COUNTIF(Прот4!C:C,B17)+COUNTIF(Прот4!I:I,B17)+COUNTIF(Прот4!O:O,B17)+COUNTIF(Прот4!U:U,B17)</f>
        <v>14</v>
      </c>
      <c r="M17" s="31"/>
    </row>
    <row r="18" spans="1:13" ht="12.75">
      <c r="A18" s="12">
        <v>13</v>
      </c>
      <c r="B18" s="13">
        <v>71</v>
      </c>
      <c r="C18" s="18" t="s">
        <v>362</v>
      </c>
      <c r="D18" s="19" t="s">
        <v>363</v>
      </c>
      <c r="E18" s="29">
        <v>0</v>
      </c>
      <c r="F18" s="15">
        <f>SUMIF(Прот4!C:C,B18,Прот4!A:A)+SUMIF(Прот4!I:I,B18,Прот4!K:K)+SUMIF(Прот4!O:O,B18,Прот4!M:M)+SUMIF(Прот4!U:U,B18,Прот4!W:W)</f>
        <v>-22</v>
      </c>
      <c r="G18" s="118">
        <f>SUMIF(Прот4!$C:$C,$B18,Прот4!B:B)+SUMIF(Прот4!$I:$I,$B18,Прот4!J:J)+SUMIF(Прот4!$O:$O,$B18,Прот4!N:N)+SUMIF(Прот4!$U:$U,$B18,Прот4!V:V)</f>
        <v>76</v>
      </c>
      <c r="H18" s="119">
        <f t="shared" si="0"/>
        <v>0.3877551020408163</v>
      </c>
      <c r="J18" s="21">
        <f t="shared" si="1"/>
        <v>-1.5714285714285714</v>
      </c>
      <c r="K18" s="16">
        <f>COUNTIF(Прот4!C:C,B18)+COUNTIF(Прот4!I:I,B18)+COUNTIF(Прот4!O:O,B18)+COUNTIF(Прот4!U:U,B18)</f>
        <v>14</v>
      </c>
      <c r="M18" s="31"/>
    </row>
    <row r="19" spans="1:13" ht="12.75">
      <c r="A19" s="12">
        <v>14</v>
      </c>
      <c r="B19" s="13">
        <v>12</v>
      </c>
      <c r="C19" s="18" t="s">
        <v>380</v>
      </c>
      <c r="D19" s="19" t="s">
        <v>381</v>
      </c>
      <c r="E19" s="29">
        <v>2</v>
      </c>
      <c r="F19" s="15">
        <f>SUMIF(Прот4!C:C,B19,Прот4!A:A)+SUMIF(Прот4!I:I,B19,Прот4!K:K)+SUMIF(Прот4!O:O,B19,Прот4!M:M)+SUMIF(Прот4!U:U,B19,Прот4!W:W)</f>
        <v>-28</v>
      </c>
      <c r="G19" s="118">
        <f>SUMIF(Прот4!$C:$C,$B19,Прот4!B:B)+SUMIF(Прот4!$I:$I,$B19,Прот4!J:J)+SUMIF(Прот4!$O:$O,$B19,Прот4!N:N)+SUMIF(Прот4!$U:$U,$B19,Прот4!V:V)</f>
        <v>61</v>
      </c>
      <c r="H19" s="119">
        <f t="shared" si="0"/>
        <v>0.3112244897959184</v>
      </c>
      <c r="J19" s="21">
        <f t="shared" si="1"/>
        <v>-2</v>
      </c>
      <c r="K19" s="16">
        <f>COUNTIF(Прот4!C:C,B19)+COUNTIF(Прот4!I:I,B19)+COUNTIF(Прот4!O:O,B19)+COUNTIF(Прот4!U:U,B19)</f>
        <v>14</v>
      </c>
      <c r="M19" s="31"/>
    </row>
    <row r="20" spans="1:13" ht="12.75">
      <c r="A20" s="12">
        <v>15</v>
      </c>
      <c r="B20" s="13">
        <v>42</v>
      </c>
      <c r="C20" s="18" t="s">
        <v>382</v>
      </c>
      <c r="D20" s="19" t="s">
        <v>383</v>
      </c>
      <c r="E20" s="29">
        <v>1.5</v>
      </c>
      <c r="F20" s="15">
        <f>SUMIF(Прот4!C:C,B20,Прот4!A:A)+SUMIF(Прот4!I:I,B20,Прот4!K:K)+SUMIF(Прот4!O:O,B20,Прот4!M:M)+SUMIF(Прот4!U:U,B20,Прот4!W:W)</f>
        <v>-32</v>
      </c>
      <c r="G20" s="118">
        <f>SUMIF(Прот4!$C:$C,$B20,Прот4!B:B)+SUMIF(Прот4!$I:$I,$B20,Прот4!J:J)+SUMIF(Прот4!$O:$O,$B20,Прот4!N:N)+SUMIF(Прот4!$U:$U,$B20,Прот4!V:V)</f>
        <v>74</v>
      </c>
      <c r="H20" s="119">
        <f t="shared" si="0"/>
        <v>0.37755102040816324</v>
      </c>
      <c r="J20" s="21">
        <f t="shared" si="1"/>
        <v>-2.2857142857142856</v>
      </c>
      <c r="K20" s="16">
        <f>COUNTIF(Прот4!C:C,B20)+COUNTIF(Прот4!I:I,B20)+COUNTIF(Прот4!O:O,B20)+COUNTIF(Прот4!U:U,B20)</f>
        <v>14</v>
      </c>
      <c r="M20" s="31"/>
    </row>
    <row r="21" spans="1:13" ht="12.75">
      <c r="A21" s="12">
        <v>16</v>
      </c>
      <c r="B21" s="13">
        <v>72</v>
      </c>
      <c r="C21" s="18" t="s">
        <v>366</v>
      </c>
      <c r="D21" s="19" t="s">
        <v>367</v>
      </c>
      <c r="E21" s="29">
        <v>3.5</v>
      </c>
      <c r="F21" s="15">
        <f>SUMIF(Прот4!C:C,B21,Прот4!A:A)+SUMIF(Прот4!I:I,B21,Прот4!K:K)+SUMIF(Прот4!O:O,B21,Прот4!M:M)+SUMIF(Прот4!U:U,B21,Прот4!W:W)</f>
        <v>-49</v>
      </c>
      <c r="G21" s="118">
        <f>SUMIF(Прот4!$C:$C,$B21,Прот4!B:B)+SUMIF(Прот4!$I:$I,$B21,Прот4!J:J)+SUMIF(Прот4!$O:$O,$B21,Прот4!N:N)+SUMIF(Прот4!$U:$U,$B21,Прот4!V:V)</f>
        <v>42</v>
      </c>
      <c r="H21" s="119">
        <f t="shared" si="0"/>
        <v>0.21428571428571427</v>
      </c>
      <c r="J21" s="21">
        <f t="shared" si="1"/>
        <v>-3.5</v>
      </c>
      <c r="K21" s="16">
        <f>COUNTIF(Прот4!C:C,B21)+COUNTIF(Прот4!I:I,B21)+COUNTIF(Прот4!O:O,B21)+COUNTIF(Прот4!U:U,B21)</f>
        <v>14</v>
      </c>
      <c r="M21" s="31"/>
    </row>
    <row r="22" spans="2:7" ht="12.75">
      <c r="B22" s="16"/>
      <c r="C22" s="16"/>
      <c r="D22" s="16"/>
      <c r="F22" s="120"/>
      <c r="G22" s="120"/>
    </row>
    <row r="23" spans="2:7" ht="12.75">
      <c r="B23" s="16"/>
      <c r="C23" s="16"/>
      <c r="D23" s="16"/>
      <c r="F23" s="120"/>
      <c r="G23" s="120"/>
    </row>
    <row r="24" spans="2:7" ht="12.75">
      <c r="B24" s="16"/>
      <c r="C24" s="16"/>
      <c r="D24" s="16"/>
      <c r="F24" s="120"/>
      <c r="G24" s="120"/>
    </row>
    <row r="25" spans="2:7" ht="12.75">
      <c r="B25" s="16"/>
      <c r="C25" s="16"/>
      <c r="D25" s="16"/>
      <c r="F25" s="120"/>
      <c r="G25" s="120"/>
    </row>
    <row r="26" spans="2:7" ht="12.75">
      <c r="B26" s="16"/>
      <c r="C26" s="16"/>
      <c r="D26" s="16"/>
      <c r="F26" s="120"/>
      <c r="G26" s="12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00390625" style="16" customWidth="1"/>
    <col min="2" max="2" width="4.375" style="20" customWidth="1"/>
    <col min="3" max="3" width="19.00390625" style="20" bestFit="1" customWidth="1"/>
    <col min="4" max="4" width="18.25390625" style="20" customWidth="1"/>
    <col min="5" max="5" width="6.75390625" style="16" customWidth="1"/>
    <col min="6" max="6" width="7.75390625" style="16" customWidth="1"/>
    <col min="7" max="7" width="7.75390625" style="121" customWidth="1"/>
    <col min="8" max="8" width="8.75390625" style="0" customWidth="1"/>
    <col min="9" max="9" width="5.00390625" style="120" customWidth="1"/>
    <col min="10" max="10" width="7.00390625" style="16" customWidth="1"/>
    <col min="11" max="16384" width="10.00390625" style="16" customWidth="1"/>
  </cols>
  <sheetData>
    <row r="1" spans="1:9" s="5" customFormat="1" ht="12.75">
      <c r="A1" s="1"/>
      <c r="B1" s="2"/>
      <c r="C1" s="2" t="s">
        <v>124</v>
      </c>
      <c r="D1" s="2"/>
      <c r="E1" s="3"/>
      <c r="F1" s="4"/>
      <c r="G1" s="3"/>
      <c r="H1" s="3"/>
      <c r="I1" s="3"/>
    </row>
    <row r="2" spans="1:9" s="5" customFormat="1" ht="12.75">
      <c r="A2" s="1"/>
      <c r="B2" s="2"/>
      <c r="C2" s="6"/>
      <c r="D2" s="2"/>
      <c r="E2" s="3"/>
      <c r="F2" s="4"/>
      <c r="G2" s="3"/>
      <c r="H2" s="3"/>
      <c r="I2" s="3"/>
    </row>
    <row r="3" spans="1:9" s="8" customFormat="1" ht="12.75">
      <c r="A3" s="7"/>
      <c r="C3" s="109"/>
      <c r="D3" s="9"/>
      <c r="E3" s="10" t="s">
        <v>116</v>
      </c>
      <c r="F3" s="10">
        <v>16</v>
      </c>
      <c r="H3" s="110" t="s">
        <v>117</v>
      </c>
      <c r="I3" s="111"/>
    </row>
    <row r="4" spans="1:10" s="8" customFormat="1" ht="12.75">
      <c r="A4" s="11"/>
      <c r="B4" s="11"/>
      <c r="C4" s="11"/>
      <c r="D4" s="11"/>
      <c r="E4" s="10" t="s">
        <v>118</v>
      </c>
      <c r="F4" s="10">
        <v>14</v>
      </c>
      <c r="H4" s="112">
        <f>F4*14</f>
        <v>196</v>
      </c>
      <c r="I4" s="111"/>
      <c r="J4" s="10">
        <v>14</v>
      </c>
    </row>
    <row r="5" spans="1:10" s="8" customFormat="1" ht="12.75">
      <c r="A5" s="113" t="s">
        <v>0</v>
      </c>
      <c r="B5" s="113" t="s">
        <v>1</v>
      </c>
      <c r="C5" s="114" t="s">
        <v>2</v>
      </c>
      <c r="D5" s="114"/>
      <c r="E5" s="115" t="s">
        <v>3</v>
      </c>
      <c r="F5" s="115" t="s">
        <v>119</v>
      </c>
      <c r="G5" s="116" t="s">
        <v>33</v>
      </c>
      <c r="H5" s="116" t="s">
        <v>120</v>
      </c>
      <c r="I5" s="115"/>
      <c r="J5" s="117" t="s">
        <v>8</v>
      </c>
    </row>
    <row r="6" spans="1:13" ht="12.75">
      <c r="A6" s="134">
        <v>1</v>
      </c>
      <c r="B6" s="13">
        <v>42</v>
      </c>
      <c r="C6" s="18" t="s">
        <v>382</v>
      </c>
      <c r="D6" s="19" t="s">
        <v>383</v>
      </c>
      <c r="E6" s="29">
        <v>1.5</v>
      </c>
      <c r="F6" s="15">
        <f>SUMIF(Прот5!C:C,B6,Прот5!A:A)+SUMIF(Прот5!I:I,B6,Прот5!K:K)+SUMIF(Прот5!O:O,B6,Прот5!M:M)+SUMIF(Прот5!U:U,B6,Прот5!W:W)</f>
        <v>32</v>
      </c>
      <c r="G6" s="118">
        <f>SUMIF(Прот5!$C:$C,$B6,Прот5!B:B)+SUMIF(Прот5!$I:$I,$B6,Прот5!J:J)+SUMIF(Прот5!$O:$O,$B6,Прот5!N:N)+SUMIF(Прот5!$U:$U,$B6,Прот5!V:V)</f>
        <v>116</v>
      </c>
      <c r="H6" s="119">
        <f aca="true" t="shared" si="0" ref="H6:H21">G6/$H$4</f>
        <v>0.5918367346938775</v>
      </c>
      <c r="J6" s="21">
        <f aca="true" t="shared" si="1" ref="J6:J21">F6/$J$4</f>
        <v>2.2857142857142856</v>
      </c>
      <c r="K6" s="16">
        <f>COUNTIF(Прот5!C:C,B6)+COUNTIF(Прот5!I:I,B6)+COUNTIF(Прот5!O:O,B6)+COUNTIF(Прот5!U:U,B6)</f>
        <v>14</v>
      </c>
      <c r="M6" s="31"/>
    </row>
    <row r="7" spans="1:13" ht="12.75">
      <c r="A7" s="134" t="s">
        <v>961</v>
      </c>
      <c r="B7" s="13">
        <v>23</v>
      </c>
      <c r="C7" s="18" t="s">
        <v>962</v>
      </c>
      <c r="D7" s="19" t="s">
        <v>368</v>
      </c>
      <c r="E7" s="29">
        <v>1</v>
      </c>
      <c r="F7" s="15">
        <f>SUMIF(Прот5!C:C,B7,Прот5!A:A)+SUMIF(Прот5!I:I,B7,Прот5!K:K)+SUMIF(Прот5!O:O,B7,Прот5!M:M)+SUMIF(Прот5!U:U,B7,Прот5!W:W)</f>
        <v>32</v>
      </c>
      <c r="G7" s="118">
        <f>SUMIF(Прот5!$C:$C,$B7,Прот5!B:B)+SUMIF(Прот5!$I:$I,$B7,Прот5!J:J)+SUMIF(Прот5!$O:$O,$B7,Прот5!N:N)+SUMIF(Прот5!$U:$U,$B7,Прот5!V:V)</f>
        <v>129</v>
      </c>
      <c r="H7" s="119">
        <f t="shared" si="0"/>
        <v>0.6581632653061225</v>
      </c>
      <c r="J7" s="21">
        <f t="shared" si="1"/>
        <v>2.2857142857142856</v>
      </c>
      <c r="K7" s="16">
        <f>COUNTIF(Прот5!C:C,B7)+COUNTIF(Прот5!I:I,B7)+COUNTIF(Прот5!O:O,B7)+COUNTIF(Прот5!U:U,B7)</f>
        <v>14</v>
      </c>
      <c r="M7" s="31"/>
    </row>
    <row r="8" spans="1:13" ht="12.75">
      <c r="A8" s="134">
        <v>3</v>
      </c>
      <c r="B8" s="13">
        <v>51</v>
      </c>
      <c r="C8" s="18" t="s">
        <v>352</v>
      </c>
      <c r="D8" s="19" t="s">
        <v>353</v>
      </c>
      <c r="E8" s="29">
        <v>-2.5</v>
      </c>
      <c r="F8" s="15">
        <f>SUMIF(Прот5!C:C,B8,Прот5!A:A)+SUMIF(Прот5!I:I,B8,Прот5!K:K)+SUMIF(Прот5!O:O,B8,Прот5!M:M)+SUMIF(Прот5!U:U,B8,Прот5!W:W)</f>
        <v>24</v>
      </c>
      <c r="G8" s="118">
        <f>SUMIF(Прот5!$C:$C,$B8,Прот5!B:B)+SUMIF(Прот5!$I:$I,$B8,Прот5!J:J)+SUMIF(Прот5!$O:$O,$B8,Прот5!N:N)+SUMIF(Прот5!$U:$U,$B8,Прот5!V:V)</f>
        <v>122</v>
      </c>
      <c r="H8" s="119">
        <f t="shared" si="0"/>
        <v>0.6224489795918368</v>
      </c>
      <c r="J8" s="21">
        <f t="shared" si="1"/>
        <v>1.7142857142857142</v>
      </c>
      <c r="K8" s="16">
        <f>COUNTIF(Прот5!C:C,B8)+COUNTIF(Прот5!I:I,B8)+COUNTIF(Прот5!O:O,B8)+COUNTIF(Прот5!U:U,B8)</f>
        <v>14</v>
      </c>
      <c r="M8" s="31"/>
    </row>
    <row r="9" spans="1:13" ht="12.75">
      <c r="A9" s="134">
        <v>4</v>
      </c>
      <c r="B9" s="13">
        <v>52</v>
      </c>
      <c r="C9" s="18" t="s">
        <v>374</v>
      </c>
      <c r="D9" s="19" t="s">
        <v>375</v>
      </c>
      <c r="E9" s="29">
        <v>-2</v>
      </c>
      <c r="F9" s="15">
        <f>SUMIF(Прот5!C:C,B9,Прот5!A:A)+SUMIF(Прот5!I:I,B9,Прот5!K:K)+SUMIF(Прот5!O:O,B9,Прот5!M:M)+SUMIF(Прот5!U:U,B9,Прот5!W:W)</f>
        <v>14</v>
      </c>
      <c r="G9" s="118">
        <f>SUMIF(Прот5!$C:$C,$B9,Прот5!B:B)+SUMIF(Прот5!$I:$I,$B9,Прот5!J:J)+SUMIF(Прот5!$O:$O,$B9,Прот5!N:N)+SUMIF(Прот5!$U:$U,$B9,Прот5!V:V)</f>
        <v>125</v>
      </c>
      <c r="H9" s="119">
        <f t="shared" si="0"/>
        <v>0.6377551020408163</v>
      </c>
      <c r="J9" s="21">
        <f t="shared" si="1"/>
        <v>1</v>
      </c>
      <c r="K9" s="16">
        <f>COUNTIF(Прот5!C:C,B9)+COUNTIF(Прот5!I:I,B9)+COUNTIF(Прот5!O:O,B9)+COUNTIF(Прот5!U:U,B9)</f>
        <v>14</v>
      </c>
      <c r="M9" s="31"/>
    </row>
    <row r="10" spans="1:13" ht="12.75">
      <c r="A10" s="134">
        <v>5</v>
      </c>
      <c r="B10" s="13">
        <v>81</v>
      </c>
      <c r="C10" s="18" t="s">
        <v>354</v>
      </c>
      <c r="D10" s="19" t="s">
        <v>355</v>
      </c>
      <c r="E10" s="29">
        <v>-1.5</v>
      </c>
      <c r="F10" s="15">
        <f>SUMIF(Прот5!C:C,B10,Прот5!A:A)+SUMIF(Прот5!I:I,B10,Прот5!K:K)+SUMIF(Прот5!O:O,B10,Прот5!M:M)+SUMIF(Прот5!U:U,B10,Прот5!W:W)</f>
        <v>12</v>
      </c>
      <c r="G10" s="118">
        <f>SUMIF(Прот5!$C:$C,$B10,Прот5!B:B)+SUMIF(Прот5!$I:$I,$B10,Прот5!J:J)+SUMIF(Прот5!$O:$O,$B10,Прот5!N:N)+SUMIF(Прот5!$U:$U,$B10,Прот5!V:V)</f>
        <v>100</v>
      </c>
      <c r="H10" s="119">
        <f t="shared" si="0"/>
        <v>0.5102040816326531</v>
      </c>
      <c r="J10" s="21">
        <f t="shared" si="1"/>
        <v>0.8571428571428571</v>
      </c>
      <c r="K10" s="16">
        <f>COUNTIF(Прот5!C:C,B10)+COUNTIF(Прот5!I:I,B10)+COUNTIF(Прот5!O:O,B10)+COUNTIF(Прот5!U:U,B10)</f>
        <v>14</v>
      </c>
      <c r="M10" s="31"/>
    </row>
    <row r="11" spans="1:13" ht="12.75">
      <c r="A11" s="134">
        <v>6</v>
      </c>
      <c r="B11" s="13">
        <v>82</v>
      </c>
      <c r="C11" s="18" t="s">
        <v>358</v>
      </c>
      <c r="D11" s="19" t="s">
        <v>359</v>
      </c>
      <c r="E11" s="29">
        <v>-1.5</v>
      </c>
      <c r="F11" s="15">
        <f>SUMIF(Прот5!C:C,B11,Прот5!A:A)+SUMIF(Прот5!I:I,B11,Прот5!K:K)+SUMIF(Прот5!O:O,B11,Прот5!M:M)+SUMIF(Прот5!U:U,B11,Прот5!W:W)</f>
        <v>10</v>
      </c>
      <c r="G11" s="118">
        <f>SUMIF(Прот5!$C:$C,$B11,Прот5!B:B)+SUMIF(Прот5!$I:$I,$B11,Прот5!J:J)+SUMIF(Прот5!$O:$O,$B11,Прот5!N:N)+SUMIF(Прот5!$U:$U,$B11,Прот5!V:V)</f>
        <v>101</v>
      </c>
      <c r="H11" s="119">
        <f t="shared" si="0"/>
        <v>0.5153061224489796</v>
      </c>
      <c r="J11" s="21">
        <f t="shared" si="1"/>
        <v>0.7142857142857143</v>
      </c>
      <c r="K11" s="16">
        <f>COUNTIF(Прот5!C:C,B11)+COUNTIF(Прот5!I:I,B11)+COUNTIF(Прот5!O:O,B11)+COUNTIF(Прот5!U:U,B11)</f>
        <v>14</v>
      </c>
      <c r="M11" s="31"/>
    </row>
    <row r="12" spans="1:13" ht="12.75">
      <c r="A12" s="134">
        <v>7</v>
      </c>
      <c r="B12" s="13">
        <v>11</v>
      </c>
      <c r="C12" s="18" t="s">
        <v>376</v>
      </c>
      <c r="D12" s="19" t="s">
        <v>377</v>
      </c>
      <c r="E12" s="29">
        <v>2</v>
      </c>
      <c r="F12" s="15">
        <f>SUMIF(Прот5!C:C,B12,Прот5!A:A)+SUMIF(Прот5!I:I,B12,Прот5!K:K)+SUMIF(Прот5!O:O,B12,Прот5!M:M)+SUMIF(Прот5!U:U,B12,Прот5!W:W)</f>
        <v>6</v>
      </c>
      <c r="G12" s="118">
        <f>SUMIF(Прот5!$C:$C,$B12,Прот5!B:B)+SUMIF(Прот5!$I:$I,$B12,Прот5!J:J)+SUMIF(Прот5!$O:$O,$B12,Прот5!N:N)+SUMIF(Прот5!$U:$U,$B12,Прот5!V:V)</f>
        <v>114</v>
      </c>
      <c r="H12" s="119">
        <f t="shared" si="0"/>
        <v>0.5816326530612245</v>
      </c>
      <c r="J12" s="21">
        <f t="shared" si="1"/>
        <v>0.42857142857142855</v>
      </c>
      <c r="K12" s="16">
        <f>COUNTIF(Прот5!C:C,B12)+COUNTIF(Прот5!I:I,B12)+COUNTIF(Прот5!O:O,B12)+COUNTIF(Прот5!U:U,B12)</f>
        <v>14</v>
      </c>
      <c r="M12" s="31"/>
    </row>
    <row r="13" spans="1:13" ht="12.75">
      <c r="A13" s="134">
        <v>8</v>
      </c>
      <c r="B13" s="13">
        <v>21</v>
      </c>
      <c r="C13" s="18" t="s">
        <v>372</v>
      </c>
      <c r="D13" s="19" t="s">
        <v>373</v>
      </c>
      <c r="E13" s="29">
        <v>1</v>
      </c>
      <c r="F13" s="15">
        <f>SUMIF(Прот5!C:C,B13,Прот5!A:A)+SUMIF(Прот5!I:I,B13,Прот5!K:K)+SUMIF(Прот5!O:O,B13,Прот5!M:M)+SUMIF(Прот5!U:U,B13,Прот5!W:W)</f>
        <v>1</v>
      </c>
      <c r="G13" s="118">
        <f>SUMIF(Прот5!$C:$C,$B13,Прот5!B:B)+SUMIF(Прот5!$I:$I,$B13,Прот5!J:J)+SUMIF(Прот5!$O:$O,$B13,Прот5!N:N)+SUMIF(Прот5!$U:$U,$B13,Прот5!V:V)</f>
        <v>99</v>
      </c>
      <c r="H13" s="119">
        <f t="shared" si="0"/>
        <v>0.5051020408163265</v>
      </c>
      <c r="J13" s="21">
        <f t="shared" si="1"/>
        <v>0.07142857142857142</v>
      </c>
      <c r="K13" s="16">
        <f>COUNTIF(Прот5!C:C,B13)+COUNTIF(Прот5!I:I,B13)+COUNTIF(Прот5!O:O,B13)+COUNTIF(Прот5!U:U,B13)</f>
        <v>14</v>
      </c>
      <c r="M13" s="31"/>
    </row>
    <row r="14" spans="1:13" ht="12.75">
      <c r="A14" s="134">
        <v>9</v>
      </c>
      <c r="B14" s="13">
        <v>31</v>
      </c>
      <c r="C14" s="18" t="s">
        <v>378</v>
      </c>
      <c r="D14" s="19" t="s">
        <v>379</v>
      </c>
      <c r="E14" s="29">
        <v>1</v>
      </c>
      <c r="F14" s="15">
        <f>SUMIF(Прот5!C:C,B14,Прот5!A:A)+SUMIF(Прот5!I:I,B14,Прот5!K:K)+SUMIF(Прот5!O:O,B14,Прот5!M:M)+SUMIF(Прот5!U:U,B14,Прот5!W:W)</f>
        <v>-1</v>
      </c>
      <c r="G14" s="118">
        <f>SUMIF(Прот5!$C:$C,$B14,Прот5!B:B)+SUMIF(Прот5!$I:$I,$B14,Прот5!J:J)+SUMIF(Прот5!$O:$O,$B14,Прот5!N:N)+SUMIF(Прот5!$U:$U,$B14,Прот5!V:V)</f>
        <v>97</v>
      </c>
      <c r="H14" s="119">
        <f t="shared" si="0"/>
        <v>0.49489795918367346</v>
      </c>
      <c r="J14" s="21">
        <f t="shared" si="1"/>
        <v>-0.07142857142857142</v>
      </c>
      <c r="K14" s="16">
        <f>COUNTIF(Прот5!C:C,B14)+COUNTIF(Прот5!I:I,B14)+COUNTIF(Прот5!O:O,B14)+COUNTIF(Прот5!U:U,B14)</f>
        <v>14</v>
      </c>
      <c r="M14" s="31"/>
    </row>
    <row r="15" spans="1:13" ht="12.75">
      <c r="A15" s="134">
        <v>10</v>
      </c>
      <c r="B15" s="13">
        <v>41</v>
      </c>
      <c r="C15" s="18" t="s">
        <v>360</v>
      </c>
      <c r="D15" s="19" t="s">
        <v>361</v>
      </c>
      <c r="E15" s="29">
        <v>0</v>
      </c>
      <c r="F15" s="15">
        <f>SUMIF(Прот5!C:C,B15,Прот5!A:A)+SUMIF(Прот5!I:I,B15,Прот5!K:K)+SUMIF(Прот5!O:O,B15,Прот5!M:M)+SUMIF(Прот5!U:U,B15,Прот5!W:W)</f>
        <v>-6</v>
      </c>
      <c r="G15" s="118">
        <f>SUMIF(Прот5!$C:$C,$B15,Прот5!B:B)+SUMIF(Прот5!$I:$I,$B15,Прот5!J:J)+SUMIF(Прот5!$O:$O,$B15,Прот5!N:N)+SUMIF(Прот5!$U:$U,$B15,Прот5!V:V)</f>
        <v>82</v>
      </c>
      <c r="H15" s="119">
        <f t="shared" si="0"/>
        <v>0.41836734693877553</v>
      </c>
      <c r="J15" s="21">
        <f t="shared" si="1"/>
        <v>-0.42857142857142855</v>
      </c>
      <c r="K15" s="16">
        <f>COUNTIF(Прот5!C:C,B15)+COUNTIF(Прот5!I:I,B15)+COUNTIF(Прот5!O:O,B15)+COUNTIF(Прот5!U:U,B15)</f>
        <v>14</v>
      </c>
      <c r="M15" s="31"/>
    </row>
    <row r="16" spans="1:13" ht="12.75">
      <c r="A16" s="134">
        <v>11</v>
      </c>
      <c r="B16" s="13">
        <v>62</v>
      </c>
      <c r="C16" s="18" t="s">
        <v>356</v>
      </c>
      <c r="D16" s="19" t="s">
        <v>357</v>
      </c>
      <c r="E16" s="29">
        <v>0</v>
      </c>
      <c r="F16" s="15">
        <f>SUMIF(Прот5!C:C,B16,Прот5!A:A)+SUMIF(Прот5!I:I,B16,Прот5!K:K)+SUMIF(Прот5!O:O,B16,Прот5!M:M)+SUMIF(Прот5!U:U,B16,Прот5!W:W)</f>
        <v>-10</v>
      </c>
      <c r="G16" s="118">
        <f>SUMIF(Прот5!$C:$C,$B16,Прот5!B:B)+SUMIF(Прот5!$I:$I,$B16,Прот5!J:J)+SUMIF(Прот5!$O:$O,$B16,Прот5!N:N)+SUMIF(Прот5!$U:$U,$B16,Прот5!V:V)</f>
        <v>95</v>
      </c>
      <c r="H16" s="119">
        <f t="shared" si="0"/>
        <v>0.4846938775510204</v>
      </c>
      <c r="J16" s="21">
        <f t="shared" si="1"/>
        <v>-0.7142857142857143</v>
      </c>
      <c r="K16" s="16">
        <f>COUNTIF(Прот5!C:C,B16)+COUNTIF(Прот5!I:I,B16)+COUNTIF(Прот5!O:O,B16)+COUNTIF(Прот5!U:U,B16)</f>
        <v>14</v>
      </c>
      <c r="M16" s="31"/>
    </row>
    <row r="17" spans="1:13" ht="12.75">
      <c r="A17" s="134">
        <v>12</v>
      </c>
      <c r="B17" s="13">
        <v>61</v>
      </c>
      <c r="C17" s="18" t="s">
        <v>364</v>
      </c>
      <c r="D17" s="19" t="s">
        <v>365</v>
      </c>
      <c r="E17" s="29">
        <v>-0.5</v>
      </c>
      <c r="F17" s="15">
        <f>SUMIF(Прот5!C:C,B17,Прот5!A:A)+SUMIF(Прот5!I:I,B17,Прот5!K:K)+SUMIF(Прот5!O:O,B17,Прот5!M:M)+SUMIF(Прот5!U:U,B17,Прот5!W:W)</f>
        <v>-12</v>
      </c>
      <c r="G17" s="118">
        <f>SUMIF(Прот5!$C:$C,$B17,Прот5!B:B)+SUMIF(Прот5!$I:$I,$B17,Прот5!J:J)+SUMIF(Прот5!$O:$O,$B17,Прот5!N:N)+SUMIF(Прот5!$U:$U,$B17,Прот5!V:V)</f>
        <v>96</v>
      </c>
      <c r="H17" s="119">
        <f t="shared" si="0"/>
        <v>0.4897959183673469</v>
      </c>
      <c r="J17" s="21">
        <f t="shared" si="1"/>
        <v>-0.8571428571428571</v>
      </c>
      <c r="K17" s="16">
        <f>COUNTIF(Прот5!C:C,B17)+COUNTIF(Прот5!I:I,B17)+COUNTIF(Прот5!O:O,B17)+COUNTIF(Прот5!U:U,B17)</f>
        <v>14</v>
      </c>
      <c r="M17" s="31"/>
    </row>
    <row r="18" spans="1:13" ht="12.75">
      <c r="A18" s="134">
        <v>13</v>
      </c>
      <c r="B18" s="13">
        <v>72</v>
      </c>
      <c r="C18" s="18" t="s">
        <v>366</v>
      </c>
      <c r="D18" s="19" t="s">
        <v>367</v>
      </c>
      <c r="E18" s="29">
        <v>3.5</v>
      </c>
      <c r="F18" s="15">
        <f>SUMIF(Прот5!C:C,B18,Прот5!A:A)+SUMIF(Прот5!I:I,B18,Прот5!K:K)+SUMIF(Прот5!O:O,B18,Прот5!M:M)+SUMIF(Прот5!U:U,B18,Прот5!W:W)</f>
        <v>-14</v>
      </c>
      <c r="G18" s="118">
        <f>SUMIF(Прот5!$C:$C,$B18,Прот5!B:B)+SUMIF(Прот5!$I:$I,$B18,Прот5!J:J)+SUMIF(Прот5!$O:$O,$B18,Прот5!N:N)+SUMIF(Прот5!$U:$U,$B18,Прот5!V:V)</f>
        <v>71</v>
      </c>
      <c r="H18" s="119">
        <f t="shared" si="0"/>
        <v>0.3622448979591837</v>
      </c>
      <c r="J18" s="21">
        <f t="shared" si="1"/>
        <v>-1</v>
      </c>
      <c r="K18" s="16">
        <f>COUNTIF(Прот5!C:C,B18)+COUNTIF(Прот5!I:I,B18)+COUNTIF(Прот5!O:O,B18)+COUNTIF(Прот5!U:U,B18)</f>
        <v>14</v>
      </c>
      <c r="M18" s="31"/>
    </row>
    <row r="19" spans="1:13" ht="12.75">
      <c r="A19" s="134">
        <v>14</v>
      </c>
      <c r="B19" s="13">
        <v>71</v>
      </c>
      <c r="C19" s="18" t="s">
        <v>362</v>
      </c>
      <c r="D19" s="19" t="s">
        <v>363</v>
      </c>
      <c r="E19" s="29">
        <v>0</v>
      </c>
      <c r="F19" s="15">
        <f>SUMIF(Прот5!C:C,B19,Прот5!A:A)+SUMIF(Прот5!I:I,B19,Прот5!K:K)+SUMIF(Прот5!O:O,B19,Прот5!M:M)+SUMIF(Прот5!U:U,B19,Прот5!W:W)</f>
        <v>-24</v>
      </c>
      <c r="G19" s="118">
        <f>SUMIF(Прот5!$C:$C,$B19,Прот5!B:B)+SUMIF(Прот5!$I:$I,$B19,Прот5!J:J)+SUMIF(Прот5!$O:$O,$B19,Прот5!N:N)+SUMIF(Прот5!$U:$U,$B19,Прот5!V:V)</f>
        <v>74</v>
      </c>
      <c r="H19" s="119">
        <f t="shared" si="0"/>
        <v>0.37755102040816324</v>
      </c>
      <c r="J19" s="21">
        <f t="shared" si="1"/>
        <v>-1.7142857142857142</v>
      </c>
      <c r="K19" s="16">
        <f>COUNTIF(Прот5!C:C,B19)+COUNTIF(Прот5!I:I,B19)+COUNTIF(Прот5!O:O,B19)+COUNTIF(Прот5!U:U,B19)</f>
        <v>14</v>
      </c>
      <c r="M19" s="31"/>
    </row>
    <row r="20" spans="1:13" ht="12.75">
      <c r="A20" s="134">
        <v>15</v>
      </c>
      <c r="B20" s="13">
        <v>12</v>
      </c>
      <c r="C20" s="18" t="s">
        <v>380</v>
      </c>
      <c r="D20" s="19" t="s">
        <v>381</v>
      </c>
      <c r="E20" s="29">
        <v>2</v>
      </c>
      <c r="F20" s="15">
        <f>SUMIF(Прот5!C:C,B20,Прот5!A:A)+SUMIF(Прот5!I:I,B20,Прот5!K:K)+SUMIF(Прот5!O:O,B20,Прот5!M:M)+SUMIF(Прот5!U:U,B20,Прот5!W:W)</f>
        <v>-32</v>
      </c>
      <c r="G20" s="118">
        <f>SUMIF(Прот5!$C:$C,$B20,Прот5!B:B)+SUMIF(Прот5!$I:$I,$B20,Прот5!J:J)+SUMIF(Прот5!$O:$O,$B20,Прот5!N:N)+SUMIF(Прот5!$U:$U,$B20,Прот5!V:V)</f>
        <v>80</v>
      </c>
      <c r="H20" s="119">
        <f t="shared" si="0"/>
        <v>0.40816326530612246</v>
      </c>
      <c r="J20" s="21">
        <f t="shared" si="1"/>
        <v>-2.2857142857142856</v>
      </c>
      <c r="K20" s="16">
        <f>COUNTIF(Прот5!C:C,B20)+COUNTIF(Прот5!I:I,B20)+COUNTIF(Прот5!O:O,B20)+COUNTIF(Прот5!U:U,B20)</f>
        <v>14</v>
      </c>
      <c r="M20" s="31"/>
    </row>
    <row r="21" spans="1:13" ht="12.75">
      <c r="A21" s="134" t="s">
        <v>961</v>
      </c>
      <c r="B21" s="13">
        <v>32</v>
      </c>
      <c r="C21" s="18" t="s">
        <v>370</v>
      </c>
      <c r="D21" s="19" t="s">
        <v>371</v>
      </c>
      <c r="E21" s="29">
        <v>2</v>
      </c>
      <c r="F21" s="15">
        <f>SUMIF(Прот5!C:C,B21,Прот5!A:A)+SUMIF(Прот5!I:I,B21,Прот5!K:K)+SUMIF(Прот5!O:O,B21,Прот5!M:M)+SUMIF(Прот5!U:U,B21,Прот5!W:W)</f>
        <v>-32</v>
      </c>
      <c r="G21" s="118">
        <f>SUMIF(Прот5!$C:$C,$B21,Прот5!B:B)+SUMIF(Прот5!$I:$I,$B21,Прот5!J:J)+SUMIF(Прот5!$O:$O,$B21,Прот5!N:N)+SUMIF(Прот5!$U:$U,$B21,Прот5!V:V)</f>
        <v>67</v>
      </c>
      <c r="H21" s="119">
        <f t="shared" si="0"/>
        <v>0.34183673469387754</v>
      </c>
      <c r="J21" s="21">
        <f t="shared" si="1"/>
        <v>-2.2857142857142856</v>
      </c>
      <c r="K21" s="16">
        <f>COUNTIF(Прот5!C:C,B21)+COUNTIF(Прот5!I:I,B21)+COUNTIF(Прот5!O:O,B21)+COUNTIF(Прот5!U:U,B21)</f>
        <v>14</v>
      </c>
      <c r="M21" s="31"/>
    </row>
    <row r="22" spans="2:7" ht="12.75">
      <c r="B22" s="16"/>
      <c r="C22" s="16"/>
      <c r="D22" s="16"/>
      <c r="F22" s="120"/>
      <c r="G22" s="120"/>
    </row>
    <row r="23" spans="2:7" ht="12.75">
      <c r="B23" s="16"/>
      <c r="C23" s="16"/>
      <c r="D23" s="16"/>
      <c r="F23" s="120"/>
      <c r="G23" s="120"/>
    </row>
    <row r="24" spans="2:7" ht="12.75">
      <c r="B24" s="16"/>
      <c r="C24" s="16"/>
      <c r="D24" s="16"/>
      <c r="F24" s="120"/>
      <c r="G24" s="120"/>
    </row>
    <row r="25" spans="2:7" ht="12.75">
      <c r="B25" s="16"/>
      <c r="C25" s="16"/>
      <c r="D25" s="16"/>
      <c r="F25" s="120"/>
      <c r="G25" s="120"/>
    </row>
    <row r="26" spans="2:7" ht="12.75">
      <c r="B26" s="16"/>
      <c r="C26" s="16"/>
      <c r="D26" s="16"/>
      <c r="F26" s="120"/>
      <c r="G26" s="12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6" sqref="A6:E21"/>
    </sheetView>
  </sheetViews>
  <sheetFormatPr defaultColWidth="10.00390625" defaultRowHeight="12"/>
  <cols>
    <col min="1" max="1" width="5.00390625" style="16" customWidth="1"/>
    <col min="2" max="2" width="4.375" style="20" customWidth="1"/>
    <col min="3" max="3" width="19.00390625" style="20" bestFit="1" customWidth="1"/>
    <col min="4" max="4" width="18.25390625" style="20" customWidth="1"/>
    <col min="5" max="5" width="6.75390625" style="16" customWidth="1"/>
    <col min="6" max="6" width="7.75390625" style="16" customWidth="1"/>
    <col min="7" max="7" width="7.75390625" style="121" customWidth="1"/>
    <col min="8" max="8" width="8.75390625" style="0" customWidth="1"/>
    <col min="9" max="9" width="5.00390625" style="120" customWidth="1"/>
    <col min="10" max="10" width="7.00390625" style="16" customWidth="1"/>
    <col min="11" max="16384" width="10.00390625" style="16" customWidth="1"/>
  </cols>
  <sheetData>
    <row r="1" spans="1:9" s="5" customFormat="1" ht="12.75">
      <c r="A1" s="1"/>
      <c r="B1" s="2"/>
      <c r="C1" s="2" t="s">
        <v>125</v>
      </c>
      <c r="D1" s="2"/>
      <c r="E1" s="3"/>
      <c r="F1" s="4"/>
      <c r="G1" s="3"/>
      <c r="H1" s="3"/>
      <c r="I1" s="3"/>
    </row>
    <row r="2" spans="1:9" s="5" customFormat="1" ht="12.75">
      <c r="A2" s="1"/>
      <c r="B2" s="2"/>
      <c r="C2" s="6"/>
      <c r="D2" s="2"/>
      <c r="E2" s="3"/>
      <c r="F2" s="4"/>
      <c r="G2" s="3"/>
      <c r="H2" s="3"/>
      <c r="I2" s="3"/>
    </row>
    <row r="3" spans="1:9" s="8" customFormat="1" ht="12.75">
      <c r="A3" s="7"/>
      <c r="C3" s="109"/>
      <c r="D3" s="9"/>
      <c r="E3" s="10" t="s">
        <v>116</v>
      </c>
      <c r="F3" s="10">
        <v>16</v>
      </c>
      <c r="H3" s="110" t="s">
        <v>117</v>
      </c>
      <c r="I3" s="111"/>
    </row>
    <row r="4" spans="1:10" s="8" customFormat="1" ht="12.75">
      <c r="A4" s="11"/>
      <c r="B4" s="11"/>
      <c r="C4" s="11"/>
      <c r="D4" s="11"/>
      <c r="E4" s="10" t="s">
        <v>118</v>
      </c>
      <c r="F4" s="10">
        <v>14</v>
      </c>
      <c r="H4" s="112">
        <f>F4*14</f>
        <v>196</v>
      </c>
      <c r="I4" s="111"/>
      <c r="J4" s="10">
        <v>14</v>
      </c>
    </row>
    <row r="5" spans="1:10" s="8" customFormat="1" ht="12.75">
      <c r="A5" s="113" t="s">
        <v>0</v>
      </c>
      <c r="B5" s="113" t="s">
        <v>1</v>
      </c>
      <c r="C5" s="114" t="s">
        <v>2</v>
      </c>
      <c r="D5" s="114"/>
      <c r="E5" s="115" t="s">
        <v>3</v>
      </c>
      <c r="F5" s="115" t="s">
        <v>119</v>
      </c>
      <c r="G5" s="116" t="s">
        <v>33</v>
      </c>
      <c r="H5" s="116" t="s">
        <v>120</v>
      </c>
      <c r="I5" s="115"/>
      <c r="J5" s="117" t="s">
        <v>8</v>
      </c>
    </row>
    <row r="6" spans="1:13" ht="12.75">
      <c r="A6" s="12">
        <v>1</v>
      </c>
      <c r="B6" s="13">
        <v>11</v>
      </c>
      <c r="C6" s="14" t="s">
        <v>376</v>
      </c>
      <c r="D6" s="30" t="s">
        <v>377</v>
      </c>
      <c r="E6" s="29">
        <v>2</v>
      </c>
      <c r="F6" s="15">
        <f>SUMIF(Прот6!C:C,B6,Прот6!A:A)+SUMIF(Прот6!I:I,B6,Прот6!K:K)+SUMIF(Прот6!O:O,B6,Прот6!M:M)+SUMIF(Прот6!U:U,B6,Прот6!W:W)</f>
        <v>35</v>
      </c>
      <c r="G6" s="118">
        <f>SUMIF(Прот6!$C:$C,$B6,Прот6!B:B)+SUMIF(Прот6!$I:$I,$B6,Прот6!J:J)+SUMIF(Прот6!$O:$O,$B6,Прот6!N:N)+SUMIF(Прот6!$U:$U,$B6,Прот6!V:V)</f>
        <v>108</v>
      </c>
      <c r="H6" s="119">
        <f aca="true" t="shared" si="0" ref="H6:H21">G6/$H$4</f>
        <v>0.5510204081632653</v>
      </c>
      <c r="J6" s="21">
        <f aca="true" t="shared" si="1" ref="J6:J21">F6/$J$4</f>
        <v>2.5</v>
      </c>
      <c r="K6" s="16">
        <f>COUNTIF(Прот6!C:C,B6)+COUNTIF(Прот6!I:I,B6)+COUNTIF(Прот6!O:O,B6)+COUNTIF(Прот6!U:U,B6)</f>
        <v>14</v>
      </c>
      <c r="M6" s="31"/>
    </row>
    <row r="7" spans="1:13" ht="12.75">
      <c r="A7" s="12">
        <v>2</v>
      </c>
      <c r="B7" s="17">
        <v>42</v>
      </c>
      <c r="C7" s="18" t="s">
        <v>382</v>
      </c>
      <c r="D7" s="19" t="s">
        <v>383</v>
      </c>
      <c r="E7" s="29">
        <v>1.5</v>
      </c>
      <c r="F7" s="15">
        <f>SUMIF(Прот6!C:C,B7,Прот6!A:A)+SUMIF(Прот6!I:I,B7,Прот6!K:K)+SUMIF(Прот6!O:O,B7,Прот6!M:M)+SUMIF(Прот6!U:U,B7,Прот6!W:W)</f>
        <v>28</v>
      </c>
      <c r="G7" s="118">
        <f>SUMIF(Прот6!$C:$C,$B7,Прот6!B:B)+SUMIF(Прот6!$I:$I,$B7,Прот6!J:J)+SUMIF(Прот6!$O:$O,$B7,Прот6!N:N)+SUMIF(Прот6!$U:$U,$B7,Прот6!V:V)</f>
        <v>117</v>
      </c>
      <c r="H7" s="119">
        <f t="shared" si="0"/>
        <v>0.5969387755102041</v>
      </c>
      <c r="J7" s="21">
        <f t="shared" si="1"/>
        <v>2</v>
      </c>
      <c r="K7" s="16">
        <f>COUNTIF(Прот6!C:C,B7)+COUNTIF(Прот6!I:I,B7)+COUNTIF(Прот6!O:O,B7)+COUNTIF(Прот6!U:U,B7)</f>
        <v>14</v>
      </c>
      <c r="M7" s="31"/>
    </row>
    <row r="8" spans="1:13" ht="12.75">
      <c r="A8" s="12">
        <v>3</v>
      </c>
      <c r="B8" s="13">
        <v>51</v>
      </c>
      <c r="C8" s="18" t="s">
        <v>352</v>
      </c>
      <c r="D8" s="19" t="s">
        <v>353</v>
      </c>
      <c r="E8" s="29">
        <v>-2.5</v>
      </c>
      <c r="F8" s="15">
        <f>SUMIF(Прот6!C:C,B8,Прот6!A:A)+SUMIF(Прот6!I:I,B8,Прот6!K:K)+SUMIF(Прот6!O:O,B8,Прот6!M:M)+SUMIF(Прот6!U:U,B8,Прот6!W:W)</f>
        <v>15</v>
      </c>
      <c r="G8" s="118">
        <f>SUMIF(Прот6!$C:$C,$B8,Прот6!B:B)+SUMIF(Прот6!$I:$I,$B8,Прот6!J:J)+SUMIF(Прот6!$O:$O,$B8,Прот6!N:N)+SUMIF(Прот6!$U:$U,$B8,Прот6!V:V)</f>
        <v>105</v>
      </c>
      <c r="H8" s="119">
        <f t="shared" si="0"/>
        <v>0.5357142857142857</v>
      </c>
      <c r="J8" s="21">
        <f t="shared" si="1"/>
        <v>1.0714285714285714</v>
      </c>
      <c r="K8" s="16">
        <f>COUNTIF(Прот6!C:C,B8)+COUNTIF(Прот6!I:I,B8)+COUNTIF(Прот6!O:O,B8)+COUNTIF(Прот6!U:U,B8)</f>
        <v>14</v>
      </c>
      <c r="M8" s="31"/>
    </row>
    <row r="9" spans="1:13" ht="12.75">
      <c r="A9" s="12">
        <v>4</v>
      </c>
      <c r="B9" s="17">
        <v>82</v>
      </c>
      <c r="C9" s="18" t="s">
        <v>358</v>
      </c>
      <c r="D9" s="19" t="s">
        <v>359</v>
      </c>
      <c r="E9" s="29">
        <v>-1.5</v>
      </c>
      <c r="F9" s="15">
        <f>SUMIF(Прот6!C:C,B9,Прот6!A:A)+SUMIF(Прот6!I:I,B9,Прот6!K:K)+SUMIF(Прот6!O:O,B9,Прот6!M:M)+SUMIF(Прот6!U:U,B9,Прот6!W:W)</f>
        <v>10</v>
      </c>
      <c r="G9" s="118">
        <f>SUMIF(Прот6!$C:$C,$B9,Прот6!B:B)+SUMIF(Прот6!$I:$I,$B9,Прот6!J:J)+SUMIF(Прот6!$O:$O,$B9,Прот6!N:N)+SUMIF(Прот6!$U:$U,$B9,Прот6!V:V)</f>
        <v>110</v>
      </c>
      <c r="H9" s="119">
        <f t="shared" si="0"/>
        <v>0.5612244897959183</v>
      </c>
      <c r="J9" s="21">
        <f t="shared" si="1"/>
        <v>0.7142857142857143</v>
      </c>
      <c r="K9" s="16">
        <f>COUNTIF(Прот6!C:C,B9)+COUNTIF(Прот6!I:I,B9)+COUNTIF(Прот6!O:O,B9)+COUNTIF(Прот6!U:U,B9)</f>
        <v>14</v>
      </c>
      <c r="M9" s="31"/>
    </row>
    <row r="10" spans="1:13" ht="12.75">
      <c r="A10" s="12" t="s">
        <v>961</v>
      </c>
      <c r="B10" s="13">
        <v>53</v>
      </c>
      <c r="C10" s="18" t="s">
        <v>384</v>
      </c>
      <c r="D10" s="19" t="s">
        <v>374</v>
      </c>
      <c r="E10" s="29">
        <v>-2.5</v>
      </c>
      <c r="F10" s="15">
        <f>SUMIF(Прот6!C:C,B10,Прот6!A:A)+SUMIF(Прот6!I:I,B10,Прот6!K:K)+SUMIF(Прот6!O:O,B10,Прот6!M:M)+SUMIF(Прот6!U:U,B10,Прот6!W:W)</f>
        <v>10</v>
      </c>
      <c r="G10" s="118">
        <f>SUMIF(Прот6!$C:$C,$B10,Прот6!B:B)+SUMIF(Прот6!$I:$I,$B10,Прот6!J:J)+SUMIF(Прот6!$O:$O,$B10,Прот6!N:N)+SUMIF(Прот6!$U:$U,$B10,Прот6!V:V)</f>
        <v>109</v>
      </c>
      <c r="H10" s="119">
        <f t="shared" si="0"/>
        <v>0.5561224489795918</v>
      </c>
      <c r="J10" s="21">
        <f t="shared" si="1"/>
        <v>0.7142857142857143</v>
      </c>
      <c r="K10" s="16">
        <f>COUNTIF(Прот6!C:C,B10)+COUNTIF(Прот6!I:I,B10)+COUNTIF(Прот6!O:O,B10)+COUNTIF(Прот6!U:U,B10)</f>
        <v>14</v>
      </c>
      <c r="M10" s="31"/>
    </row>
    <row r="11" spans="1:13" ht="12.75">
      <c r="A11" s="12">
        <v>6</v>
      </c>
      <c r="B11" s="13">
        <v>41</v>
      </c>
      <c r="C11" s="18" t="s">
        <v>360</v>
      </c>
      <c r="D11" s="19" t="s">
        <v>361</v>
      </c>
      <c r="E11" s="29">
        <v>0</v>
      </c>
      <c r="F11" s="15">
        <f>SUMIF(Прот6!C:C,B11,Прот6!A:A)+SUMIF(Прот6!I:I,B11,Прот6!K:K)+SUMIF(Прот6!O:O,B11,Прот6!M:M)+SUMIF(Прот6!U:U,B11,Прот6!W:W)</f>
        <v>9</v>
      </c>
      <c r="G11" s="118">
        <f>SUMIF(Прот6!$C:$C,$B11,Прот6!B:B)+SUMIF(Прот6!$I:$I,$B11,Прот6!J:J)+SUMIF(Прот6!$O:$O,$B11,Прот6!N:N)+SUMIF(Прот6!$U:$U,$B11,Прот6!V:V)</f>
        <v>115</v>
      </c>
      <c r="H11" s="119">
        <f t="shared" si="0"/>
        <v>0.5867346938775511</v>
      </c>
      <c r="J11" s="21">
        <f t="shared" si="1"/>
        <v>0.6428571428571429</v>
      </c>
      <c r="K11" s="16">
        <f>COUNTIF(Прот6!C:C,B11)+COUNTIF(Прот6!I:I,B11)+COUNTIF(Прот6!O:O,B11)+COUNTIF(Прот6!U:U,B11)</f>
        <v>14</v>
      </c>
      <c r="M11" s="31"/>
    </row>
    <row r="12" spans="1:13" ht="12.75">
      <c r="A12" s="12">
        <v>7</v>
      </c>
      <c r="B12" s="13">
        <v>32</v>
      </c>
      <c r="C12" s="18" t="s">
        <v>370</v>
      </c>
      <c r="D12" s="19" t="s">
        <v>371</v>
      </c>
      <c r="E12" s="29">
        <v>2</v>
      </c>
      <c r="F12" s="15">
        <f>SUMIF(Прот6!C:C,B12,Прот6!A:A)+SUMIF(Прот6!I:I,B12,Прот6!K:K)+SUMIF(Прот6!O:O,B12,Прот6!M:M)+SUMIF(Прот6!U:U,B12,Прот6!W:W)</f>
        <v>4</v>
      </c>
      <c r="G12" s="118">
        <f>SUMIF(Прот6!$C:$C,$B12,Прот6!B:B)+SUMIF(Прот6!$I:$I,$B12,Прот6!J:J)+SUMIF(Прот6!$O:$O,$B12,Прот6!N:N)+SUMIF(Прот6!$U:$U,$B12,Прот6!V:V)</f>
        <v>95</v>
      </c>
      <c r="H12" s="119">
        <f t="shared" si="0"/>
        <v>0.4846938775510204</v>
      </c>
      <c r="J12" s="21">
        <f t="shared" si="1"/>
        <v>0.2857142857142857</v>
      </c>
      <c r="K12" s="16">
        <f>COUNTIF(Прот6!C:C,B12)+COUNTIF(Прот6!I:I,B12)+COUNTIF(Прот6!O:O,B12)+COUNTIF(Прот6!U:U,B12)</f>
        <v>14</v>
      </c>
      <c r="M12" s="31"/>
    </row>
    <row r="13" spans="1:13" ht="12.75">
      <c r="A13" s="12">
        <v>8</v>
      </c>
      <c r="B13" s="13">
        <v>23</v>
      </c>
      <c r="C13" s="18" t="s">
        <v>962</v>
      </c>
      <c r="D13" s="19" t="s">
        <v>368</v>
      </c>
      <c r="E13" s="29">
        <v>1</v>
      </c>
      <c r="F13" s="15">
        <f>SUMIF(Прот6!C:C,B13,Прот6!A:A)+SUMIF(Прот6!I:I,B13,Прот6!K:K)+SUMIF(Прот6!O:O,B13,Прот6!M:M)+SUMIF(Прот6!U:U,B13,Прот6!W:W)</f>
        <v>2</v>
      </c>
      <c r="G13" s="118">
        <f>SUMIF(Прот6!$C:$C,$B13,Прот6!B:B)+SUMIF(Прот6!$I:$I,$B13,Прот6!J:J)+SUMIF(Прот6!$O:$O,$B13,Прот6!N:N)+SUMIF(Прот6!$U:$U,$B13,Прот6!V:V)</f>
        <v>99</v>
      </c>
      <c r="H13" s="119">
        <f t="shared" si="0"/>
        <v>0.5051020408163265</v>
      </c>
      <c r="J13" s="21">
        <f t="shared" si="1"/>
        <v>0.14285714285714285</v>
      </c>
      <c r="K13" s="16">
        <f>COUNTIF(Прот6!C:C,B13)+COUNTIF(Прот6!I:I,B13)+COUNTIF(Прот6!O:O,B13)+COUNTIF(Прот6!U:U,B13)</f>
        <v>14</v>
      </c>
      <c r="M13" s="31"/>
    </row>
    <row r="14" spans="1:13" ht="12.75">
      <c r="A14" s="12">
        <v>9</v>
      </c>
      <c r="B14" s="13">
        <v>81</v>
      </c>
      <c r="C14" s="14" t="s">
        <v>354</v>
      </c>
      <c r="D14" s="30" t="s">
        <v>355</v>
      </c>
      <c r="E14" s="29">
        <v>-1.5</v>
      </c>
      <c r="F14" s="15">
        <f>SUMIF(Прот6!C:C,B14,Прот6!A:A)+SUMIF(Прот6!I:I,B14,Прот6!K:K)+SUMIF(Прот6!O:O,B14,Прот6!M:M)+SUMIF(Прот6!U:U,B14,Прот6!W:W)</f>
        <v>-2</v>
      </c>
      <c r="G14" s="118">
        <f>SUMIF(Прот6!$C:$C,$B14,Прот6!B:B)+SUMIF(Прот6!$I:$I,$B14,Прот6!J:J)+SUMIF(Прот6!$O:$O,$B14,Прот6!N:N)+SUMIF(Прот6!$U:$U,$B14,Прот6!V:V)</f>
        <v>97</v>
      </c>
      <c r="H14" s="119">
        <f t="shared" si="0"/>
        <v>0.49489795918367346</v>
      </c>
      <c r="J14" s="21">
        <f t="shared" si="1"/>
        <v>-0.14285714285714285</v>
      </c>
      <c r="K14" s="16">
        <f>COUNTIF(Прот6!C:C,B14)+COUNTIF(Прот6!I:I,B14)+COUNTIF(Прот6!O:O,B14)+COUNTIF(Прот6!U:U,B14)</f>
        <v>14</v>
      </c>
      <c r="M14" s="31"/>
    </row>
    <row r="15" spans="1:13" ht="12.75">
      <c r="A15" s="12">
        <v>10</v>
      </c>
      <c r="B15" s="17">
        <v>12</v>
      </c>
      <c r="C15" s="18" t="s">
        <v>380</v>
      </c>
      <c r="D15" s="19" t="s">
        <v>381</v>
      </c>
      <c r="E15" s="29">
        <v>2</v>
      </c>
      <c r="F15" s="15">
        <f>SUMIF(Прот6!C:C,B15,Прот6!A:A)+SUMIF(Прот6!I:I,B15,Прот6!K:K)+SUMIF(Прот6!O:O,B15,Прот6!M:M)+SUMIF(Прот6!U:U,B15,Прот6!W:W)</f>
        <v>-4</v>
      </c>
      <c r="G15" s="118">
        <f>SUMIF(Прот6!$C:$C,$B15,Прот6!B:B)+SUMIF(Прот6!$I:$I,$B15,Прот6!J:J)+SUMIF(Прот6!$O:$O,$B15,Прот6!N:N)+SUMIF(Прот6!$U:$U,$B15,Прот6!V:V)</f>
        <v>101</v>
      </c>
      <c r="H15" s="119">
        <f t="shared" si="0"/>
        <v>0.5153061224489796</v>
      </c>
      <c r="J15" s="21">
        <f t="shared" si="1"/>
        <v>-0.2857142857142857</v>
      </c>
      <c r="K15" s="16">
        <f>COUNTIF(Прот6!C:C,B15)+COUNTIF(Прот6!I:I,B15)+COUNTIF(Прот6!O:O,B15)+COUNTIF(Прот6!U:U,B15)</f>
        <v>14</v>
      </c>
      <c r="M15" s="31"/>
    </row>
    <row r="16" spans="1:13" ht="12.75">
      <c r="A16" s="12">
        <v>11</v>
      </c>
      <c r="B16" s="13">
        <v>71</v>
      </c>
      <c r="C16" s="18" t="s">
        <v>362</v>
      </c>
      <c r="D16" s="19" t="s">
        <v>363</v>
      </c>
      <c r="E16" s="29">
        <v>0</v>
      </c>
      <c r="F16" s="15">
        <f>SUMIF(Прот6!C:C,B16,Прот6!A:A)+SUMIF(Прот6!I:I,B16,Прот6!K:K)+SUMIF(Прот6!O:O,B16,Прот6!M:M)+SUMIF(Прот6!U:U,B16,Прот6!W:W)</f>
        <v>-9</v>
      </c>
      <c r="G16" s="118">
        <f>SUMIF(Прот6!$C:$C,$B16,Прот6!B:B)+SUMIF(Прот6!$I:$I,$B16,Прот6!J:J)+SUMIF(Прот6!$O:$O,$B16,Прот6!N:N)+SUMIF(Прот6!$U:$U,$B16,Прот6!V:V)</f>
        <v>81</v>
      </c>
      <c r="H16" s="119">
        <f t="shared" si="0"/>
        <v>0.413265306122449</v>
      </c>
      <c r="J16" s="21">
        <f t="shared" si="1"/>
        <v>-0.6428571428571429</v>
      </c>
      <c r="K16" s="16">
        <f>COUNTIF(Прот6!C:C,B16)+COUNTIF(Прот6!I:I,B16)+COUNTIF(Прот6!O:O,B16)+COUNTIF(Прот6!U:U,B16)</f>
        <v>14</v>
      </c>
      <c r="M16" s="31"/>
    </row>
    <row r="17" spans="1:13" ht="12.75">
      <c r="A17" s="12">
        <v>12</v>
      </c>
      <c r="B17" s="17">
        <v>21</v>
      </c>
      <c r="C17" s="18" t="s">
        <v>372</v>
      </c>
      <c r="D17" s="19" t="s">
        <v>373</v>
      </c>
      <c r="E17" s="29">
        <v>1</v>
      </c>
      <c r="F17" s="15">
        <f>SUMIF(Прот6!C:C,B17,Прот6!A:A)+SUMIF(Прот6!I:I,B17,Прот6!K:K)+SUMIF(Прот6!O:O,B17,Прот6!M:M)+SUMIF(Прот6!U:U,B17,Прот6!W:W)</f>
        <v>-10</v>
      </c>
      <c r="G17" s="118">
        <f>SUMIF(Прот6!$C:$C,$B17,Прот6!B:B)+SUMIF(Прот6!$I:$I,$B17,Прот6!J:J)+SUMIF(Прот6!$O:$O,$B17,Прот6!N:N)+SUMIF(Прот6!$U:$U,$B17,Прот6!V:V)</f>
        <v>86</v>
      </c>
      <c r="H17" s="119">
        <f t="shared" si="0"/>
        <v>0.4387755102040816</v>
      </c>
      <c r="J17" s="21">
        <f t="shared" si="1"/>
        <v>-0.7142857142857143</v>
      </c>
      <c r="K17" s="16">
        <f>COUNTIF(Прот6!C:C,B17)+COUNTIF(Прот6!I:I,B17)+COUNTIF(Прот6!O:O,B17)+COUNTIF(Прот6!U:U,B17)</f>
        <v>14</v>
      </c>
      <c r="M17" s="31"/>
    </row>
    <row r="18" spans="1:13" ht="12.75">
      <c r="A18" s="12" t="s">
        <v>961</v>
      </c>
      <c r="B18" s="13">
        <v>62</v>
      </c>
      <c r="C18" s="18" t="s">
        <v>356</v>
      </c>
      <c r="D18" s="19" t="s">
        <v>357</v>
      </c>
      <c r="E18" s="29">
        <v>0</v>
      </c>
      <c r="F18" s="15">
        <f>SUMIF(Прот6!C:C,B18,Прот6!A:A)+SUMIF(Прот6!I:I,B18,Прот6!K:K)+SUMIF(Прот6!O:O,B18,Прот6!M:M)+SUMIF(Прот6!U:U,B18,Прот6!W:W)</f>
        <v>-10</v>
      </c>
      <c r="G18" s="118">
        <f>SUMIF(Прот6!$C:$C,$B18,Прот6!B:B)+SUMIF(Прот6!$I:$I,$B18,Прот6!J:J)+SUMIF(Прот6!$O:$O,$B18,Прот6!N:N)+SUMIF(Прот6!$U:$U,$B18,Прот6!V:V)</f>
        <v>87</v>
      </c>
      <c r="H18" s="119">
        <f t="shared" si="0"/>
        <v>0.44387755102040816</v>
      </c>
      <c r="J18" s="21">
        <f t="shared" si="1"/>
        <v>-0.7142857142857143</v>
      </c>
      <c r="K18" s="16">
        <f>COUNTIF(Прот6!C:C,B18)+COUNTIF(Прот6!I:I,B18)+COUNTIF(Прот6!O:O,B18)+COUNTIF(Прот6!U:U,B18)</f>
        <v>14</v>
      </c>
      <c r="M18" s="31"/>
    </row>
    <row r="19" spans="1:13" ht="12.75">
      <c r="A19" s="12">
        <v>14</v>
      </c>
      <c r="B19" s="13">
        <v>61</v>
      </c>
      <c r="C19" s="18" t="s">
        <v>364</v>
      </c>
      <c r="D19" s="19" t="s">
        <v>365</v>
      </c>
      <c r="E19" s="29">
        <v>-0.5</v>
      </c>
      <c r="F19" s="15">
        <f>SUMIF(Прот6!C:C,B19,Прот6!A:A)+SUMIF(Прот6!I:I,B19,Прот6!K:K)+SUMIF(Прот6!O:O,B19,Прот6!M:M)+SUMIF(Прот6!U:U,B19,Прот6!W:W)</f>
        <v>-15</v>
      </c>
      <c r="G19" s="118">
        <f>SUMIF(Прот6!$C:$C,$B19,Прот6!B:B)+SUMIF(Прот6!$I:$I,$B19,Прот6!J:J)+SUMIF(Прот6!$O:$O,$B19,Прот6!N:N)+SUMIF(Прот6!$U:$U,$B19,Прот6!V:V)</f>
        <v>91</v>
      </c>
      <c r="H19" s="119">
        <f t="shared" si="0"/>
        <v>0.4642857142857143</v>
      </c>
      <c r="J19" s="21">
        <f t="shared" si="1"/>
        <v>-1.0714285714285714</v>
      </c>
      <c r="K19" s="16">
        <f>COUNTIF(Прот6!C:C,B19)+COUNTIF(Прот6!I:I,B19)+COUNTIF(Прот6!O:O,B19)+COUNTIF(Прот6!U:U,B19)</f>
        <v>14</v>
      </c>
      <c r="M19" s="31"/>
    </row>
    <row r="20" spans="1:13" ht="12.75">
      <c r="A20" s="12">
        <v>15</v>
      </c>
      <c r="B20" s="13">
        <v>72</v>
      </c>
      <c r="C20" s="18" t="s">
        <v>366</v>
      </c>
      <c r="D20" s="19" t="s">
        <v>367</v>
      </c>
      <c r="E20" s="29">
        <v>3.5</v>
      </c>
      <c r="F20" s="15">
        <f>SUMIF(Прот6!C:C,B20,Прот6!A:A)+SUMIF(Прот6!I:I,B20,Прот6!K:K)+SUMIF(Прот6!O:O,B20,Прот6!M:M)+SUMIF(Прот6!U:U,B20,Прот6!W:W)</f>
        <v>-28</v>
      </c>
      <c r="G20" s="118">
        <f>SUMIF(Прот6!$C:$C,$B20,Прот6!B:B)+SUMIF(Прот6!$I:$I,$B20,Прот6!J:J)+SUMIF(Прот6!$O:$O,$B20,Прот6!N:N)+SUMIF(Прот6!$U:$U,$B20,Прот6!V:V)</f>
        <v>79</v>
      </c>
      <c r="H20" s="119">
        <f t="shared" si="0"/>
        <v>0.4030612244897959</v>
      </c>
      <c r="J20" s="21">
        <f t="shared" si="1"/>
        <v>-2</v>
      </c>
      <c r="K20" s="16">
        <f>COUNTIF(Прот6!C:C,B20)+COUNTIF(Прот6!I:I,B20)+COUNTIF(Прот6!O:O,B20)+COUNTIF(Прот6!U:U,B20)</f>
        <v>14</v>
      </c>
      <c r="M20" s="31"/>
    </row>
    <row r="21" spans="1:13" ht="12.75">
      <c r="A21" s="12">
        <v>16</v>
      </c>
      <c r="B21" s="13">
        <v>31</v>
      </c>
      <c r="C21" s="18" t="s">
        <v>378</v>
      </c>
      <c r="D21" s="19" t="s">
        <v>379</v>
      </c>
      <c r="E21" s="29">
        <v>1</v>
      </c>
      <c r="F21" s="15">
        <f>SUMIF(Прот6!C:C,B21,Прот6!A:A)+SUMIF(Прот6!I:I,B21,Прот6!K:K)+SUMIF(Прот6!O:O,B21,Прот6!M:M)+SUMIF(Прот6!U:U,B21,Прот6!W:W)</f>
        <v>-35</v>
      </c>
      <c r="G21" s="118">
        <f>SUMIF(Прот6!$C:$C,$B21,Прот6!B:B)+SUMIF(Прот6!$I:$I,$B21,Прот6!J:J)+SUMIF(Прот6!$O:$O,$B21,Прот6!N:N)+SUMIF(Прот6!$U:$U,$B21,Прот6!V:V)</f>
        <v>88</v>
      </c>
      <c r="H21" s="119">
        <f t="shared" si="0"/>
        <v>0.4489795918367347</v>
      </c>
      <c r="J21" s="21">
        <f t="shared" si="1"/>
        <v>-2.5</v>
      </c>
      <c r="K21" s="16">
        <f>COUNTIF(Прот6!C:C,B21)+COUNTIF(Прот6!I:I,B21)+COUNTIF(Прот6!O:O,B21)+COUNTIF(Прот6!U:U,B21)</f>
        <v>14</v>
      </c>
      <c r="M21" s="31"/>
    </row>
    <row r="22" spans="2:7" ht="12.75">
      <c r="B22" s="16"/>
      <c r="C22" s="16"/>
      <c r="D22" s="16"/>
      <c r="F22" s="120"/>
      <c r="G22" s="120"/>
    </row>
    <row r="23" spans="2:7" ht="12.75">
      <c r="B23" s="16"/>
      <c r="C23" s="16"/>
      <c r="D23" s="16"/>
      <c r="F23" s="120"/>
      <c r="G23" s="120"/>
    </row>
    <row r="24" spans="2:7" ht="12.75">
      <c r="B24" s="16"/>
      <c r="C24" s="16"/>
      <c r="D24" s="16"/>
      <c r="F24" s="120"/>
      <c r="G24" s="120"/>
    </row>
    <row r="25" spans="2:7" ht="12.75">
      <c r="B25" s="16"/>
      <c r="C25" s="16"/>
      <c r="D25" s="16"/>
      <c r="F25" s="120"/>
      <c r="G25" s="120"/>
    </row>
    <row r="26" spans="2:7" ht="12.75">
      <c r="B26" s="16"/>
      <c r="C26" s="16"/>
      <c r="D26" s="16"/>
      <c r="F26" s="120"/>
      <c r="G26" s="12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6" sqref="A6:E21"/>
    </sheetView>
  </sheetViews>
  <sheetFormatPr defaultColWidth="10.00390625" defaultRowHeight="12"/>
  <cols>
    <col min="1" max="1" width="5.00390625" style="16" customWidth="1"/>
    <col min="2" max="2" width="4.375" style="20" customWidth="1"/>
    <col min="3" max="3" width="19.00390625" style="20" bestFit="1" customWidth="1"/>
    <col min="4" max="4" width="18.25390625" style="20" customWidth="1"/>
    <col min="5" max="5" width="6.75390625" style="16" customWidth="1"/>
    <col min="6" max="6" width="7.75390625" style="16" customWidth="1"/>
    <col min="7" max="7" width="7.75390625" style="121" customWidth="1"/>
    <col min="8" max="8" width="8.75390625" style="0" customWidth="1"/>
    <col min="9" max="9" width="5.00390625" style="120" customWidth="1"/>
    <col min="10" max="10" width="7.00390625" style="16" customWidth="1"/>
    <col min="11" max="16384" width="10.00390625" style="16" customWidth="1"/>
  </cols>
  <sheetData>
    <row r="1" spans="1:9" s="5" customFormat="1" ht="12.75">
      <c r="A1" s="1"/>
      <c r="B1" s="2"/>
      <c r="C1" s="2" t="s">
        <v>126</v>
      </c>
      <c r="D1" s="2"/>
      <c r="E1" s="3"/>
      <c r="F1" s="4"/>
      <c r="G1" s="3"/>
      <c r="H1" s="3"/>
      <c r="I1" s="3"/>
    </row>
    <row r="2" spans="1:9" s="5" customFormat="1" ht="12.75">
      <c r="A2" s="1"/>
      <c r="B2" s="2"/>
      <c r="C2" s="6"/>
      <c r="D2" s="2"/>
      <c r="E2" s="3"/>
      <c r="F2" s="4"/>
      <c r="G2" s="3"/>
      <c r="H2" s="3"/>
      <c r="I2" s="3"/>
    </row>
    <row r="3" spans="1:9" s="8" customFormat="1" ht="12.75">
      <c r="A3" s="7"/>
      <c r="C3" s="109"/>
      <c r="D3" s="9"/>
      <c r="E3" s="10" t="s">
        <v>116</v>
      </c>
      <c r="F3" s="10">
        <v>16</v>
      </c>
      <c r="H3" s="110" t="s">
        <v>117</v>
      </c>
      <c r="I3" s="111"/>
    </row>
    <row r="4" spans="1:10" s="8" customFormat="1" ht="12.75">
      <c r="A4" s="11"/>
      <c r="B4" s="11"/>
      <c r="C4" s="11"/>
      <c r="D4" s="11"/>
      <c r="E4" s="10" t="s">
        <v>118</v>
      </c>
      <c r="F4" s="10">
        <v>14</v>
      </c>
      <c r="H4" s="112">
        <f>F4*14</f>
        <v>196</v>
      </c>
      <c r="I4" s="111"/>
      <c r="J4" s="10">
        <v>14</v>
      </c>
    </row>
    <row r="5" spans="1:10" s="8" customFormat="1" ht="12.75">
      <c r="A5" s="113" t="s">
        <v>0</v>
      </c>
      <c r="B5" s="113" t="s">
        <v>1</v>
      </c>
      <c r="C5" s="114" t="s">
        <v>2</v>
      </c>
      <c r="D5" s="114"/>
      <c r="E5" s="115" t="s">
        <v>3</v>
      </c>
      <c r="F5" s="115" t="s">
        <v>119</v>
      </c>
      <c r="G5" s="116" t="s">
        <v>33</v>
      </c>
      <c r="H5" s="116" t="s">
        <v>120</v>
      </c>
      <c r="I5" s="115"/>
      <c r="J5" s="117" t="s">
        <v>8</v>
      </c>
    </row>
    <row r="6" spans="1:13" ht="12.75">
      <c r="A6" s="12">
        <v>1</v>
      </c>
      <c r="B6" s="13">
        <v>82</v>
      </c>
      <c r="C6" s="14" t="s">
        <v>358</v>
      </c>
      <c r="D6" s="30" t="s">
        <v>359</v>
      </c>
      <c r="E6" s="29">
        <v>-1.5</v>
      </c>
      <c r="F6" s="15">
        <f>SUMIF(Прот7!C:C,B6,Прот7!A:A)+SUMIF(Прот7!I:I,B6,Прот7!K:K)+SUMIF(Прот7!O:O,B6,Прот7!M:M)+SUMIF(Прот7!U:U,B6,Прот7!W:W)</f>
        <v>39</v>
      </c>
      <c r="G6" s="118">
        <f>SUMIF(Прот7!$C:$C,$B6,Прот7!B:B)+SUMIF(Прот7!$I:$I,$B6,Прот7!J:J)+SUMIF(Прот7!$O:$O,$B6,Прот7!N:N)+SUMIF(Прот7!$U:$U,$B6,Прот7!V:V)</f>
        <v>119</v>
      </c>
      <c r="H6" s="119">
        <f aca="true" t="shared" si="0" ref="H6:H21">G6/$H$4</f>
        <v>0.6071428571428571</v>
      </c>
      <c r="J6" s="21">
        <f aca="true" t="shared" si="1" ref="J6:J21">F6/$J$4</f>
        <v>2.7857142857142856</v>
      </c>
      <c r="K6" s="16">
        <f>COUNTIF(Прот7!C:C,B6)+COUNTIF(Прот7!I:I,B6)+COUNTIF(Прот7!O:O,B6)+COUNTIF(Прот7!U:U,B6)</f>
        <v>14</v>
      </c>
      <c r="M6" s="31"/>
    </row>
    <row r="7" spans="1:13" ht="12.75">
      <c r="A7" s="12">
        <v>2</v>
      </c>
      <c r="B7" s="17">
        <v>72</v>
      </c>
      <c r="C7" s="18" t="s">
        <v>366</v>
      </c>
      <c r="D7" s="19" t="s">
        <v>367</v>
      </c>
      <c r="E7" s="29">
        <v>3.5</v>
      </c>
      <c r="F7" s="15">
        <f>SUMIF(Прот7!C:C,B7,Прот7!A:A)+SUMIF(Прот7!I:I,B7,Прот7!K:K)+SUMIF(Прот7!O:O,B7,Прот7!M:M)+SUMIF(Прот7!U:U,B7,Прот7!W:W)</f>
        <v>35</v>
      </c>
      <c r="G7" s="118">
        <f>SUMIF(Прот7!$C:$C,$B7,Прот7!B:B)+SUMIF(Прот7!$I:$I,$B7,Прот7!J:J)+SUMIF(Прот7!$O:$O,$B7,Прот7!N:N)+SUMIF(Прот7!$U:$U,$B7,Прот7!V:V)</f>
        <v>119</v>
      </c>
      <c r="H7" s="119">
        <f t="shared" si="0"/>
        <v>0.6071428571428571</v>
      </c>
      <c r="J7" s="21">
        <f t="shared" si="1"/>
        <v>2.5</v>
      </c>
      <c r="K7" s="16">
        <f>COUNTIF(Прот7!C:C,B7)+COUNTIF(Прот7!I:I,B7)+COUNTIF(Прот7!O:O,B7)+COUNTIF(Прот7!U:U,B7)</f>
        <v>14</v>
      </c>
      <c r="M7" s="31"/>
    </row>
    <row r="8" spans="1:13" ht="12.75">
      <c r="A8" s="12">
        <v>3</v>
      </c>
      <c r="B8" s="13">
        <v>41</v>
      </c>
      <c r="C8" s="18" t="s">
        <v>360</v>
      </c>
      <c r="D8" s="19" t="s">
        <v>361</v>
      </c>
      <c r="E8" s="29">
        <v>0</v>
      </c>
      <c r="F8" s="15">
        <f>SUMIF(Прот7!C:C,B8,Прот7!A:A)+SUMIF(Прот7!I:I,B8,Прот7!K:K)+SUMIF(Прот7!O:O,B8,Прот7!M:M)+SUMIF(Прот7!U:U,B8,Прот7!W:W)</f>
        <v>20</v>
      </c>
      <c r="G8" s="118">
        <f>SUMIF(Прот7!$C:$C,$B8,Прот7!B:B)+SUMIF(Прот7!$I:$I,$B8,Прот7!J:J)+SUMIF(Прот7!$O:$O,$B8,Прот7!N:N)+SUMIF(Прот7!$U:$U,$B8,Прот7!V:V)</f>
        <v>113</v>
      </c>
      <c r="H8" s="119">
        <f t="shared" si="0"/>
        <v>0.576530612244898</v>
      </c>
      <c r="J8" s="21">
        <f t="shared" si="1"/>
        <v>1.4285714285714286</v>
      </c>
      <c r="K8" s="16">
        <f>COUNTIF(Прот7!C:C,B8)+COUNTIF(Прот7!I:I,B8)+COUNTIF(Прот7!O:O,B8)+COUNTIF(Прот7!U:U,B8)</f>
        <v>14</v>
      </c>
      <c r="M8" s="31"/>
    </row>
    <row r="9" spans="1:13" ht="12.75">
      <c r="A9" s="12">
        <v>4</v>
      </c>
      <c r="B9" s="17">
        <v>32</v>
      </c>
      <c r="C9" s="18" t="s">
        <v>370</v>
      </c>
      <c r="D9" s="19" t="s">
        <v>371</v>
      </c>
      <c r="E9" s="29">
        <v>2</v>
      </c>
      <c r="F9" s="15">
        <f>SUMIF(Прот7!C:C,B9,Прот7!A:A)+SUMIF(Прот7!I:I,B9,Прот7!K:K)+SUMIF(Прот7!O:O,B9,Прот7!M:M)+SUMIF(Прот7!U:U,B9,Прот7!W:W)</f>
        <v>17</v>
      </c>
      <c r="G9" s="118">
        <f>SUMIF(Прот7!$C:$C,$B9,Прот7!B:B)+SUMIF(Прот7!$I:$I,$B9,Прот7!J:J)+SUMIF(Прот7!$O:$O,$B9,Прот7!N:N)+SUMIF(Прот7!$U:$U,$B9,Прот7!V:V)</f>
        <v>113</v>
      </c>
      <c r="H9" s="119">
        <f t="shared" si="0"/>
        <v>0.576530612244898</v>
      </c>
      <c r="J9" s="21">
        <f t="shared" si="1"/>
        <v>1.2142857142857142</v>
      </c>
      <c r="K9" s="16">
        <f>COUNTIF(Прот7!C:C,B9)+COUNTIF(Прот7!I:I,B9)+COUNTIF(Прот7!O:O,B9)+COUNTIF(Прот7!U:U,B9)</f>
        <v>14</v>
      </c>
      <c r="M9" s="31"/>
    </row>
    <row r="10" spans="1:13" ht="12.75">
      <c r="A10" s="12">
        <v>5</v>
      </c>
      <c r="B10" s="13">
        <v>11</v>
      </c>
      <c r="C10" s="18" t="s">
        <v>376</v>
      </c>
      <c r="D10" s="19" t="s">
        <v>377</v>
      </c>
      <c r="E10" s="29">
        <v>2</v>
      </c>
      <c r="F10" s="15">
        <f>SUMIF(Прот7!C:C,B10,Прот7!A:A)+SUMIF(Прот7!I:I,B10,Прот7!K:K)+SUMIF(Прот7!O:O,B10,Прот7!M:M)+SUMIF(Прот7!U:U,B10,Прот7!W:W)</f>
        <v>15</v>
      </c>
      <c r="G10" s="118">
        <f>SUMIF(Прот7!$C:$C,$B10,Прот7!B:B)+SUMIF(Прот7!$I:$I,$B10,Прот7!J:J)+SUMIF(Прот7!$O:$O,$B10,Прот7!N:N)+SUMIF(Прот7!$U:$U,$B10,Прот7!V:V)</f>
        <v>87</v>
      </c>
      <c r="H10" s="119">
        <f t="shared" si="0"/>
        <v>0.44387755102040816</v>
      </c>
      <c r="J10" s="21">
        <f t="shared" si="1"/>
        <v>1.0714285714285714</v>
      </c>
      <c r="K10" s="16">
        <f>COUNTIF(Прот7!C:C,B10)+COUNTIF(Прот7!I:I,B10)+COUNTIF(Прот7!O:O,B10)+COUNTIF(Прот7!U:U,B10)</f>
        <v>14</v>
      </c>
      <c r="M10" s="31"/>
    </row>
    <row r="11" spans="1:13" ht="12.75">
      <c r="A11" s="12">
        <v>6</v>
      </c>
      <c r="B11" s="13">
        <v>12</v>
      </c>
      <c r="C11" s="18" t="s">
        <v>380</v>
      </c>
      <c r="D11" s="19" t="s">
        <v>381</v>
      </c>
      <c r="E11" s="29">
        <v>2</v>
      </c>
      <c r="F11" s="15">
        <f>SUMIF(Прот7!C:C,B11,Прот7!A:A)+SUMIF(Прот7!I:I,B11,Прот7!K:K)+SUMIF(Прот7!O:O,B11,Прот7!M:M)+SUMIF(Прот7!U:U,B11,Прот7!W:W)</f>
        <v>13</v>
      </c>
      <c r="G11" s="118">
        <f>SUMIF(Прот7!$C:$C,$B11,Прот7!B:B)+SUMIF(Прот7!$I:$I,$B11,Прот7!J:J)+SUMIF(Прот7!$O:$O,$B11,Прот7!N:N)+SUMIF(Прот7!$U:$U,$B11,Прот7!V:V)</f>
        <v>109</v>
      </c>
      <c r="H11" s="119">
        <f t="shared" si="0"/>
        <v>0.5561224489795918</v>
      </c>
      <c r="J11" s="21">
        <f t="shared" si="1"/>
        <v>0.9285714285714286</v>
      </c>
      <c r="K11" s="16">
        <f>COUNTIF(Прот7!C:C,B11)+COUNTIF(Прот7!I:I,B11)+COUNTIF(Прот7!O:O,B11)+COUNTIF(Прот7!U:U,B11)</f>
        <v>14</v>
      </c>
      <c r="M11" s="31"/>
    </row>
    <row r="12" spans="1:13" ht="12.75">
      <c r="A12" s="12" t="s">
        <v>961</v>
      </c>
      <c r="B12" s="13">
        <v>81</v>
      </c>
      <c r="C12" s="18" t="s">
        <v>354</v>
      </c>
      <c r="D12" s="19" t="s">
        <v>355</v>
      </c>
      <c r="E12" s="29">
        <v>-1.5</v>
      </c>
      <c r="F12" s="15">
        <f>SUMIF(Прот7!C:C,B12,Прот7!A:A)+SUMIF(Прот7!I:I,B12,Прот7!K:K)+SUMIF(Прот7!O:O,B12,Прот7!M:M)+SUMIF(Прот7!U:U,B12,Прот7!W:W)</f>
        <v>13</v>
      </c>
      <c r="G12" s="118">
        <f>SUMIF(Прот7!$C:$C,$B12,Прот7!B:B)+SUMIF(Прот7!$I:$I,$B12,Прот7!J:J)+SUMIF(Прот7!$O:$O,$B12,Прот7!N:N)+SUMIF(Прот7!$U:$U,$B12,Прот7!V:V)</f>
        <v>105</v>
      </c>
      <c r="H12" s="119">
        <f t="shared" si="0"/>
        <v>0.5357142857142857</v>
      </c>
      <c r="J12" s="21">
        <f t="shared" si="1"/>
        <v>0.9285714285714286</v>
      </c>
      <c r="K12" s="16">
        <f>COUNTIF(Прот7!C:C,B12)+COUNTIF(Прот7!I:I,B12)+COUNTIF(Прот7!O:O,B12)+COUNTIF(Прот7!U:U,B12)</f>
        <v>14</v>
      </c>
      <c r="M12" s="31"/>
    </row>
    <row r="13" spans="1:13" ht="12.75">
      <c r="A13" s="12">
        <v>8</v>
      </c>
      <c r="B13" s="13">
        <v>42</v>
      </c>
      <c r="C13" s="18" t="s">
        <v>382</v>
      </c>
      <c r="D13" s="19" t="s">
        <v>383</v>
      </c>
      <c r="E13" s="29">
        <v>1.5</v>
      </c>
      <c r="F13" s="15">
        <f>SUMIF(Прот7!C:C,B13,Прот7!A:A)+SUMIF(Прот7!I:I,B13,Прот7!K:K)+SUMIF(Прот7!O:O,B13,Прот7!M:M)+SUMIF(Прот7!U:U,B13,Прот7!W:W)</f>
        <v>3</v>
      </c>
      <c r="G13" s="118">
        <f>SUMIF(Прот7!$C:$C,$B13,Прот7!B:B)+SUMIF(Прот7!$I:$I,$B13,Прот7!J:J)+SUMIF(Прот7!$O:$O,$B13,Прот7!N:N)+SUMIF(Прот7!$U:$U,$B13,Прот7!V:V)</f>
        <v>85</v>
      </c>
      <c r="H13" s="119">
        <f t="shared" si="0"/>
        <v>0.4336734693877551</v>
      </c>
      <c r="J13" s="21">
        <f t="shared" si="1"/>
        <v>0.21428571428571427</v>
      </c>
      <c r="K13" s="16">
        <f>COUNTIF(Прот7!C:C,B13)+COUNTIF(Прот7!I:I,B13)+COUNTIF(Прот7!O:O,B13)+COUNTIF(Прот7!U:U,B13)</f>
        <v>14</v>
      </c>
      <c r="M13" s="31"/>
    </row>
    <row r="14" spans="1:13" ht="12.75">
      <c r="A14" s="12">
        <v>9</v>
      </c>
      <c r="B14" s="13">
        <v>62</v>
      </c>
      <c r="C14" s="14" t="s">
        <v>356</v>
      </c>
      <c r="D14" s="30" t="s">
        <v>357</v>
      </c>
      <c r="E14" s="29">
        <v>0</v>
      </c>
      <c r="F14" s="15">
        <f>SUMIF(Прот7!C:C,B14,Прот7!A:A)+SUMIF(Прот7!I:I,B14,Прот7!K:K)+SUMIF(Прот7!O:O,B14,Прот7!M:M)+SUMIF(Прот7!U:U,B14,Прот7!W:W)</f>
        <v>-3</v>
      </c>
      <c r="G14" s="118">
        <f>SUMIF(Прот7!$C:$C,$B14,Прот7!B:B)+SUMIF(Прот7!$I:$I,$B14,Прот7!J:J)+SUMIF(Прот7!$O:$O,$B14,Прот7!N:N)+SUMIF(Прот7!$U:$U,$B14,Прот7!V:V)</f>
        <v>111</v>
      </c>
      <c r="H14" s="119">
        <f t="shared" si="0"/>
        <v>0.5663265306122449</v>
      </c>
      <c r="J14" s="21">
        <f t="shared" si="1"/>
        <v>-0.21428571428571427</v>
      </c>
      <c r="K14" s="16">
        <f>COUNTIF(Прот7!C:C,B14)+COUNTIF(Прот7!I:I,B14)+COUNTIF(Прот7!O:O,B14)+COUNTIF(Прот7!U:U,B14)</f>
        <v>14</v>
      </c>
      <c r="M14" s="31"/>
    </row>
    <row r="15" spans="1:13" ht="12.75">
      <c r="A15" s="12">
        <v>10</v>
      </c>
      <c r="B15" s="17">
        <v>21</v>
      </c>
      <c r="C15" s="18" t="s">
        <v>372</v>
      </c>
      <c r="D15" s="19" t="s">
        <v>373</v>
      </c>
      <c r="E15" s="29">
        <v>1</v>
      </c>
      <c r="F15" s="15">
        <f>SUMIF(Прот7!C:C,B15,Прот7!A:A)+SUMIF(Прот7!I:I,B15,Прот7!K:K)+SUMIF(Прот7!O:O,B15,Прот7!M:M)+SUMIF(Прот7!U:U,B15,Прот7!W:W)</f>
        <v>-13</v>
      </c>
      <c r="G15" s="118">
        <f>SUMIF(Прот7!$C:$C,$B15,Прот7!B:B)+SUMIF(Прот7!$I:$I,$B15,Прот7!J:J)+SUMIF(Прот7!$O:$O,$B15,Прот7!N:N)+SUMIF(Прот7!$U:$U,$B15,Прот7!V:V)</f>
        <v>87</v>
      </c>
      <c r="H15" s="119">
        <f t="shared" si="0"/>
        <v>0.44387755102040816</v>
      </c>
      <c r="J15" s="21">
        <f t="shared" si="1"/>
        <v>-0.9285714285714286</v>
      </c>
      <c r="K15" s="16">
        <f>COUNTIF(Прот7!C:C,B15)+COUNTIF(Прот7!I:I,B15)+COUNTIF(Прот7!O:O,B15)+COUNTIF(Прот7!U:U,B15)</f>
        <v>14</v>
      </c>
      <c r="M15" s="31"/>
    </row>
    <row r="16" spans="1:13" ht="12.75">
      <c r="A16" s="12" t="s">
        <v>961</v>
      </c>
      <c r="B16" s="13">
        <v>53</v>
      </c>
      <c r="C16" s="18" t="s">
        <v>384</v>
      </c>
      <c r="D16" s="19" t="s">
        <v>374</v>
      </c>
      <c r="E16" s="29">
        <v>-2.5</v>
      </c>
      <c r="F16" s="15">
        <f>SUMIF(Прот7!C:C,B16,Прот7!A:A)+SUMIF(Прот7!I:I,B16,Прот7!K:K)+SUMIF(Прот7!O:O,B16,Прот7!M:M)+SUMIF(Прот7!U:U,B16,Прот7!W:W)</f>
        <v>-13</v>
      </c>
      <c r="G16" s="118">
        <f>SUMIF(Прот7!$C:$C,$B16,Прот7!B:B)+SUMIF(Прот7!$I:$I,$B16,Прот7!J:J)+SUMIF(Прот7!$O:$O,$B16,Прот7!N:N)+SUMIF(Прот7!$U:$U,$B16,Прот7!V:V)</f>
        <v>91</v>
      </c>
      <c r="H16" s="119">
        <f t="shared" si="0"/>
        <v>0.4642857142857143</v>
      </c>
      <c r="J16" s="21">
        <f t="shared" si="1"/>
        <v>-0.9285714285714286</v>
      </c>
      <c r="K16" s="16">
        <f>COUNTIF(Прот7!C:C,B16)+COUNTIF(Прот7!I:I,B16)+COUNTIF(Прот7!O:O,B16)+COUNTIF(Прот7!U:U,B16)</f>
        <v>14</v>
      </c>
      <c r="M16" s="31"/>
    </row>
    <row r="17" spans="1:13" ht="12.75">
      <c r="A17" s="12">
        <v>12</v>
      </c>
      <c r="B17" s="17">
        <v>23</v>
      </c>
      <c r="C17" s="18" t="s">
        <v>962</v>
      </c>
      <c r="D17" s="19" t="s">
        <v>368</v>
      </c>
      <c r="E17" s="29">
        <v>1</v>
      </c>
      <c r="F17" s="15">
        <f>SUMIF(Прот7!C:C,B17,Прот7!A:A)+SUMIF(Прот7!I:I,B17,Прот7!K:K)+SUMIF(Прот7!O:O,B17,Прот7!M:M)+SUMIF(Прот7!U:U,B17,Прот7!W:W)</f>
        <v>-15</v>
      </c>
      <c r="G17" s="118">
        <f>SUMIF(Прот7!$C:$C,$B17,Прот7!B:B)+SUMIF(Прот7!$I:$I,$B17,Прот7!J:J)+SUMIF(Прот7!$O:$O,$B17,Прот7!N:N)+SUMIF(Прот7!$U:$U,$B17,Прот7!V:V)</f>
        <v>109</v>
      </c>
      <c r="H17" s="119">
        <f t="shared" si="0"/>
        <v>0.5561224489795918</v>
      </c>
      <c r="J17" s="21">
        <f t="shared" si="1"/>
        <v>-1.0714285714285714</v>
      </c>
      <c r="K17" s="16">
        <f>COUNTIF(Прот7!C:C,B17)+COUNTIF(Прот7!I:I,B17)+COUNTIF(Прот7!O:O,B17)+COUNTIF(Прот7!U:U,B17)</f>
        <v>14</v>
      </c>
      <c r="M17" s="31"/>
    </row>
    <row r="18" spans="1:13" ht="12.75">
      <c r="A18" s="12">
        <v>13</v>
      </c>
      <c r="B18" s="13">
        <v>71</v>
      </c>
      <c r="C18" s="18" t="s">
        <v>362</v>
      </c>
      <c r="D18" s="19" t="s">
        <v>363</v>
      </c>
      <c r="E18" s="29">
        <v>0</v>
      </c>
      <c r="F18" s="15">
        <f>SUMIF(Прот7!C:C,B18,Прот7!A:A)+SUMIF(Прот7!I:I,B18,Прот7!K:K)+SUMIF(Прот7!O:O,B18,Прот7!M:M)+SUMIF(Прот7!U:U,B18,Прот7!W:W)</f>
        <v>-17</v>
      </c>
      <c r="G18" s="118">
        <f>SUMIF(Прот7!$C:$C,$B18,Прот7!B:B)+SUMIF(Прот7!$I:$I,$B18,Прот7!J:J)+SUMIF(Прот7!$O:$O,$B18,Прот7!N:N)+SUMIF(Прот7!$U:$U,$B18,Прот7!V:V)</f>
        <v>83</v>
      </c>
      <c r="H18" s="119">
        <f t="shared" si="0"/>
        <v>0.42346938775510207</v>
      </c>
      <c r="J18" s="21">
        <f t="shared" si="1"/>
        <v>-1.2142857142857142</v>
      </c>
      <c r="K18" s="16">
        <f>COUNTIF(Прот7!C:C,B18)+COUNTIF(Прот7!I:I,B18)+COUNTIF(Прот7!O:O,B18)+COUNTIF(Прот7!U:U,B18)</f>
        <v>14</v>
      </c>
      <c r="M18" s="31"/>
    </row>
    <row r="19" spans="1:13" ht="12.75">
      <c r="A19" s="12">
        <v>14</v>
      </c>
      <c r="B19" s="13">
        <v>61</v>
      </c>
      <c r="C19" s="18" t="s">
        <v>364</v>
      </c>
      <c r="D19" s="19" t="s">
        <v>365</v>
      </c>
      <c r="E19" s="29">
        <v>-0.5</v>
      </c>
      <c r="F19" s="15">
        <f>SUMIF(Прот7!C:C,B19,Прот7!A:A)+SUMIF(Прот7!I:I,B19,Прот7!K:K)+SUMIF(Прот7!O:O,B19,Прот7!M:M)+SUMIF(Прот7!U:U,B19,Прот7!W:W)</f>
        <v>-20</v>
      </c>
      <c r="G19" s="118">
        <f>SUMIF(Прот7!$C:$C,$B19,Прот7!B:B)+SUMIF(Прот7!$I:$I,$B19,Прот7!J:J)+SUMIF(Прот7!$O:$O,$B19,Прот7!N:N)+SUMIF(Прот7!$U:$U,$B19,Прот7!V:V)</f>
        <v>83</v>
      </c>
      <c r="H19" s="119">
        <f t="shared" si="0"/>
        <v>0.42346938775510207</v>
      </c>
      <c r="J19" s="21">
        <f t="shared" si="1"/>
        <v>-1.4285714285714286</v>
      </c>
      <c r="K19" s="16">
        <f>COUNTIF(Прот7!C:C,B19)+COUNTIF(Прот7!I:I,B19)+COUNTIF(Прот7!O:O,B19)+COUNTIF(Прот7!U:U,B19)</f>
        <v>14</v>
      </c>
      <c r="M19" s="31"/>
    </row>
    <row r="20" spans="1:13" ht="12.75">
      <c r="A20" s="12">
        <v>15</v>
      </c>
      <c r="B20" s="13">
        <v>31</v>
      </c>
      <c r="C20" s="18" t="s">
        <v>378</v>
      </c>
      <c r="D20" s="19" t="s">
        <v>379</v>
      </c>
      <c r="E20" s="29">
        <v>1</v>
      </c>
      <c r="F20" s="15">
        <f>SUMIF(Прот7!C:C,B20,Прот7!A:A)+SUMIF(Прот7!I:I,B20,Прот7!K:K)+SUMIF(Прот7!O:O,B20,Прот7!M:M)+SUMIF(Прот7!U:U,B20,Прот7!W:W)</f>
        <v>-35</v>
      </c>
      <c r="G20" s="118">
        <f>SUMIF(Прот7!$C:$C,$B20,Прот7!B:B)+SUMIF(Прот7!$I:$I,$B20,Прот7!J:J)+SUMIF(Прот7!$O:$O,$B20,Прот7!N:N)+SUMIF(Прот7!$U:$U,$B20,Прот7!V:V)</f>
        <v>77</v>
      </c>
      <c r="H20" s="119">
        <f t="shared" si="0"/>
        <v>0.39285714285714285</v>
      </c>
      <c r="J20" s="21">
        <f t="shared" si="1"/>
        <v>-2.5</v>
      </c>
      <c r="K20" s="16">
        <f>COUNTIF(Прот7!C:C,B20)+COUNTIF(Прот7!I:I,B20)+COUNTIF(Прот7!O:O,B20)+COUNTIF(Прот7!U:U,B20)</f>
        <v>14</v>
      </c>
      <c r="M20" s="31"/>
    </row>
    <row r="21" spans="1:13" ht="12.75">
      <c r="A21" s="12">
        <v>16</v>
      </c>
      <c r="B21" s="13">
        <v>51</v>
      </c>
      <c r="C21" s="18" t="s">
        <v>352</v>
      </c>
      <c r="D21" s="19" t="s">
        <v>353</v>
      </c>
      <c r="E21" s="29">
        <v>-2.5</v>
      </c>
      <c r="F21" s="15">
        <f>SUMIF(Прот7!C:C,B21,Прот7!A:A)+SUMIF(Прот7!I:I,B21,Прот7!K:K)+SUMIF(Прот7!O:O,B21,Прот7!M:M)+SUMIF(Прот7!U:U,B21,Прот7!W:W)</f>
        <v>-39</v>
      </c>
      <c r="G21" s="118">
        <f>SUMIF(Прот7!$C:$C,$B21,Прот7!B:B)+SUMIF(Прот7!$I:$I,$B21,Прот7!J:J)+SUMIF(Прот7!$O:$O,$B21,Прот7!N:N)+SUMIF(Прот7!$U:$U,$B21,Прот7!V:V)</f>
        <v>77</v>
      </c>
      <c r="H21" s="119">
        <f t="shared" si="0"/>
        <v>0.39285714285714285</v>
      </c>
      <c r="J21" s="21">
        <f t="shared" si="1"/>
        <v>-2.7857142857142856</v>
      </c>
      <c r="K21" s="16">
        <f>COUNTIF(Прот7!C:C,B21)+COUNTIF(Прот7!I:I,B21)+COUNTIF(Прот7!O:O,B21)+COUNTIF(Прот7!U:U,B21)</f>
        <v>14</v>
      </c>
      <c r="M21" s="31"/>
    </row>
    <row r="22" spans="2:7" ht="12.75">
      <c r="B22" s="16"/>
      <c r="C22" s="16"/>
      <c r="D22" s="16"/>
      <c r="F22" s="120"/>
      <c r="G22" s="120"/>
    </row>
    <row r="23" spans="2:7" ht="12.75">
      <c r="B23" s="16"/>
      <c r="C23" s="16"/>
      <c r="D23" s="16"/>
      <c r="F23" s="120"/>
      <c r="G23" s="120"/>
    </row>
    <row r="24" spans="2:7" ht="12.75">
      <c r="B24" s="16"/>
      <c r="C24" s="16"/>
      <c r="D24" s="16"/>
      <c r="F24" s="120"/>
      <c r="G24" s="120"/>
    </row>
    <row r="25" spans="2:7" ht="12.75">
      <c r="B25" s="16"/>
      <c r="C25" s="16"/>
      <c r="D25" s="16"/>
      <c r="F25" s="120"/>
      <c r="G25" s="120"/>
    </row>
    <row r="26" spans="2:7" ht="12.75">
      <c r="B26" s="16"/>
      <c r="C26" s="16"/>
      <c r="D26" s="16"/>
      <c r="F26" s="120"/>
      <c r="G26" s="120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88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41" customWidth="1"/>
    <col min="2" max="2" width="5.25390625" style="41" customWidth="1"/>
    <col min="3" max="3" width="4.375" style="105" customWidth="1"/>
    <col min="4" max="4" width="6.375" style="41" customWidth="1"/>
    <col min="5" max="5" width="3.25390625" style="41" customWidth="1"/>
    <col min="6" max="6" width="3.75390625" style="41" customWidth="1"/>
    <col min="7" max="7" width="6.875" style="41" customWidth="1"/>
    <col min="8" max="8" width="6.25390625" style="41" customWidth="1"/>
    <col min="9" max="9" width="4.625" style="105" customWidth="1"/>
    <col min="10" max="10" width="5.125" style="41" customWidth="1"/>
    <col min="11" max="11" width="6.00390625" style="41" customWidth="1"/>
    <col min="12" max="12" width="0.74609375" style="89" customWidth="1"/>
    <col min="13" max="13" width="6.00390625" style="41" customWidth="1"/>
    <col min="14" max="14" width="5.25390625" style="41" customWidth="1"/>
    <col min="15" max="15" width="4.625" style="105" customWidth="1"/>
    <col min="16" max="16" width="5.75390625" style="41" customWidth="1"/>
    <col min="17" max="17" width="3.25390625" style="41" customWidth="1"/>
    <col min="18" max="18" width="3.75390625" style="41" customWidth="1"/>
    <col min="19" max="19" width="7.375" style="41" customWidth="1"/>
    <col min="20" max="20" width="5.75390625" style="41" customWidth="1"/>
    <col min="21" max="21" width="4.25390625" style="105" customWidth="1"/>
    <col min="22" max="22" width="5.25390625" style="41" customWidth="1"/>
    <col min="23" max="23" width="6.00390625" style="41" customWidth="1"/>
    <col min="24" max="16384" width="5.00390625" style="41" customWidth="1"/>
  </cols>
  <sheetData>
    <row r="1" spans="1:23" ht="15">
      <c r="A1" s="32"/>
      <c r="B1" s="33" t="s">
        <v>10</v>
      </c>
      <c r="C1" s="34"/>
      <c r="D1" s="33"/>
      <c r="E1" s="35" t="s">
        <v>11</v>
      </c>
      <c r="F1" s="36"/>
      <c r="G1" s="37" t="s">
        <v>12</v>
      </c>
      <c r="H1" s="37"/>
      <c r="I1" s="38" t="s">
        <v>13</v>
      </c>
      <c r="J1" s="38"/>
      <c r="K1" s="39"/>
      <c r="L1" s="40">
        <v>150</v>
      </c>
      <c r="M1" s="32"/>
      <c r="N1" s="33" t="s">
        <v>10</v>
      </c>
      <c r="O1" s="34"/>
      <c r="P1" s="33"/>
      <c r="Q1" s="35" t="s">
        <v>14</v>
      </c>
      <c r="R1" s="36"/>
      <c r="S1" s="37" t="s">
        <v>12</v>
      </c>
      <c r="T1" s="37"/>
      <c r="U1" s="38" t="s">
        <v>15</v>
      </c>
      <c r="V1" s="38"/>
      <c r="W1" s="39"/>
    </row>
    <row r="2" spans="1:23" ht="12.75">
      <c r="A2" s="42"/>
      <c r="B2" s="42"/>
      <c r="C2" s="43"/>
      <c r="D2" s="44"/>
      <c r="E2" s="44"/>
      <c r="F2" s="44"/>
      <c r="G2" s="45" t="s">
        <v>16</v>
      </c>
      <c r="H2" s="45"/>
      <c r="I2" s="38" t="s">
        <v>17</v>
      </c>
      <c r="J2" s="38"/>
      <c r="K2" s="39"/>
      <c r="L2" s="40">
        <v>150</v>
      </c>
      <c r="M2" s="42"/>
      <c r="N2" s="42"/>
      <c r="O2" s="43"/>
      <c r="P2" s="44"/>
      <c r="Q2" s="44"/>
      <c r="R2" s="44"/>
      <c r="S2" s="45" t="s">
        <v>16</v>
      </c>
      <c r="T2" s="45"/>
      <c r="U2" s="38" t="s">
        <v>18</v>
      </c>
      <c r="V2" s="38"/>
      <c r="W2" s="39"/>
    </row>
    <row r="3" spans="1:23" ht="4.5" customHeight="1">
      <c r="A3" s="46"/>
      <c r="B3" s="47"/>
      <c r="C3" s="48"/>
      <c r="D3" s="49"/>
      <c r="E3" s="50"/>
      <c r="F3" s="51"/>
      <c r="G3" s="52"/>
      <c r="H3" s="52"/>
      <c r="I3" s="48"/>
      <c r="J3" s="47"/>
      <c r="K3" s="53"/>
      <c r="L3" s="40"/>
      <c r="M3" s="46"/>
      <c r="N3" s="47"/>
      <c r="O3" s="48"/>
      <c r="P3" s="49"/>
      <c r="Q3" s="50"/>
      <c r="R3" s="51"/>
      <c r="S3" s="52"/>
      <c r="T3" s="52"/>
      <c r="U3" s="48"/>
      <c r="V3" s="47"/>
      <c r="W3" s="53"/>
    </row>
    <row r="4" spans="1:23" s="65" customFormat="1" ht="12.75" customHeight="1">
      <c r="A4" s="54" t="s">
        <v>135</v>
      </c>
      <c r="B4" s="55"/>
      <c r="C4" s="56"/>
      <c r="D4" s="57"/>
      <c r="E4" s="58" t="s">
        <v>19</v>
      </c>
      <c r="F4" s="59" t="s">
        <v>136</v>
      </c>
      <c r="G4" s="60"/>
      <c r="H4" s="61"/>
      <c r="I4" s="135">
        <v>0</v>
      </c>
      <c r="J4" s="135"/>
      <c r="K4" s="136"/>
      <c r="L4" s="62"/>
      <c r="M4" s="63" t="s">
        <v>135</v>
      </c>
      <c r="N4" s="55"/>
      <c r="O4" s="56"/>
      <c r="P4" s="57"/>
      <c r="Q4" s="58" t="s">
        <v>19</v>
      </c>
      <c r="R4" s="64" t="s">
        <v>137</v>
      </c>
      <c r="S4" s="60"/>
      <c r="T4" s="61"/>
      <c r="U4" s="135">
        <v>0</v>
      </c>
      <c r="V4" s="135"/>
      <c r="W4" s="136"/>
    </row>
    <row r="5" spans="1:23" s="65" customFormat="1" ht="12.75" customHeight="1">
      <c r="A5" s="66"/>
      <c r="B5" s="55"/>
      <c r="C5" s="56"/>
      <c r="D5" s="57"/>
      <c r="E5" s="67" t="s">
        <v>21</v>
      </c>
      <c r="F5" s="59" t="s">
        <v>74</v>
      </c>
      <c r="G5" s="68"/>
      <c r="H5" s="69"/>
      <c r="I5" s="73"/>
      <c r="J5" s="130">
        <v>8.1</v>
      </c>
      <c r="K5" s="131"/>
      <c r="L5" s="62"/>
      <c r="M5" s="66"/>
      <c r="N5" s="55"/>
      <c r="O5" s="56"/>
      <c r="P5" s="57"/>
      <c r="Q5" s="67" t="s">
        <v>21</v>
      </c>
      <c r="R5" s="64" t="s">
        <v>138</v>
      </c>
      <c r="S5" s="68"/>
      <c r="T5" s="69"/>
      <c r="U5" s="73"/>
      <c r="V5" s="130">
        <v>4.1</v>
      </c>
      <c r="W5" s="131"/>
    </row>
    <row r="6" spans="1:23" s="65" customFormat="1" ht="12.75" customHeight="1">
      <c r="A6" s="66"/>
      <c r="B6" s="55"/>
      <c r="C6" s="56"/>
      <c r="D6" s="57"/>
      <c r="E6" s="67" t="s">
        <v>23</v>
      </c>
      <c r="F6" s="59" t="s">
        <v>139</v>
      </c>
      <c r="G6" s="60"/>
      <c r="H6" s="69"/>
      <c r="I6" s="132">
        <v>9.1</v>
      </c>
      <c r="J6" s="130" t="s">
        <v>140</v>
      </c>
      <c r="K6" s="133">
        <v>13.1</v>
      </c>
      <c r="L6" s="62"/>
      <c r="M6" s="66"/>
      <c r="N6" s="55"/>
      <c r="O6" s="56"/>
      <c r="P6" s="57"/>
      <c r="Q6" s="67" t="s">
        <v>23</v>
      </c>
      <c r="R6" s="64" t="s">
        <v>75</v>
      </c>
      <c r="S6" s="60"/>
      <c r="T6" s="69"/>
      <c r="U6" s="132">
        <v>21.1</v>
      </c>
      <c r="V6" s="130" t="s">
        <v>140</v>
      </c>
      <c r="W6" s="133">
        <v>5.1</v>
      </c>
    </row>
    <row r="7" spans="1:23" s="65" customFormat="1" ht="12.75" customHeight="1">
      <c r="A7" s="66"/>
      <c r="B7" s="55"/>
      <c r="C7" s="56"/>
      <c r="D7" s="57"/>
      <c r="E7" s="58" t="s">
        <v>24</v>
      </c>
      <c r="F7" s="59" t="s">
        <v>141</v>
      </c>
      <c r="G7" s="60"/>
      <c r="H7" s="69"/>
      <c r="I7" s="73"/>
      <c r="J7" s="130">
        <v>10.1</v>
      </c>
      <c r="K7" s="131"/>
      <c r="L7" s="62"/>
      <c r="M7" s="66"/>
      <c r="N7" s="55"/>
      <c r="O7" s="56"/>
      <c r="P7" s="57"/>
      <c r="Q7" s="58" t="s">
        <v>24</v>
      </c>
      <c r="R7" s="64" t="s">
        <v>142</v>
      </c>
      <c r="S7" s="60"/>
      <c r="T7" s="69"/>
      <c r="U7" s="73"/>
      <c r="V7" s="130">
        <v>10.1</v>
      </c>
      <c r="W7" s="131"/>
    </row>
    <row r="8" spans="1:23" s="65" customFormat="1" ht="12.75" customHeight="1">
      <c r="A8" s="71" t="s">
        <v>19</v>
      </c>
      <c r="B8" s="59" t="s">
        <v>143</v>
      </c>
      <c r="C8" s="56"/>
      <c r="D8" s="57"/>
      <c r="E8" s="72"/>
      <c r="F8" s="60"/>
      <c r="G8" s="58" t="s">
        <v>19</v>
      </c>
      <c r="H8" s="59" t="s">
        <v>144</v>
      </c>
      <c r="I8" s="60"/>
      <c r="J8" s="73"/>
      <c r="K8" s="70"/>
      <c r="L8" s="62"/>
      <c r="M8" s="71" t="s">
        <v>19</v>
      </c>
      <c r="N8" s="64" t="s">
        <v>145</v>
      </c>
      <c r="O8" s="56"/>
      <c r="P8" s="57"/>
      <c r="Q8" s="72"/>
      <c r="R8" s="60"/>
      <c r="S8" s="58" t="s">
        <v>19</v>
      </c>
      <c r="T8" s="59" t="s">
        <v>146</v>
      </c>
      <c r="U8" s="60"/>
      <c r="V8" s="73"/>
      <c r="W8" s="70"/>
    </row>
    <row r="9" spans="1:23" s="65" customFormat="1" ht="12.75" customHeight="1">
      <c r="A9" s="74" t="s">
        <v>21</v>
      </c>
      <c r="B9" s="59" t="s">
        <v>147</v>
      </c>
      <c r="C9" s="75"/>
      <c r="D9" s="57"/>
      <c r="E9" s="72"/>
      <c r="F9" s="69"/>
      <c r="G9" s="67" t="s">
        <v>21</v>
      </c>
      <c r="H9" s="59" t="s">
        <v>148</v>
      </c>
      <c r="I9" s="60"/>
      <c r="J9" s="73"/>
      <c r="K9" s="70"/>
      <c r="L9" s="62"/>
      <c r="M9" s="74" t="s">
        <v>21</v>
      </c>
      <c r="N9" s="64" t="s">
        <v>149</v>
      </c>
      <c r="O9" s="75"/>
      <c r="P9" s="57"/>
      <c r="Q9" s="72"/>
      <c r="R9" s="69"/>
      <c r="S9" s="67" t="s">
        <v>21</v>
      </c>
      <c r="T9" s="59" t="s">
        <v>17</v>
      </c>
      <c r="U9" s="60"/>
      <c r="V9" s="73"/>
      <c r="W9" s="70"/>
    </row>
    <row r="10" spans="1:23" s="65" customFormat="1" ht="12.75" customHeight="1">
      <c r="A10" s="74" t="s">
        <v>23</v>
      </c>
      <c r="B10" s="59" t="s">
        <v>150</v>
      </c>
      <c r="C10" s="56"/>
      <c r="D10" s="57"/>
      <c r="E10" s="72"/>
      <c r="F10" s="69"/>
      <c r="G10" s="67" t="s">
        <v>23</v>
      </c>
      <c r="H10" s="59" t="s">
        <v>151</v>
      </c>
      <c r="I10" s="60"/>
      <c r="J10" s="60"/>
      <c r="K10" s="70"/>
      <c r="L10" s="62"/>
      <c r="M10" s="74" t="s">
        <v>23</v>
      </c>
      <c r="N10" s="64" t="s">
        <v>152</v>
      </c>
      <c r="O10" s="56"/>
      <c r="P10" s="57"/>
      <c r="Q10" s="72"/>
      <c r="R10" s="69"/>
      <c r="S10" s="67" t="s">
        <v>23</v>
      </c>
      <c r="T10" s="59" t="s">
        <v>153</v>
      </c>
      <c r="U10" s="60"/>
      <c r="V10" s="60"/>
      <c r="W10" s="70"/>
    </row>
    <row r="11" spans="1:23" s="65" customFormat="1" ht="12.75" customHeight="1">
      <c r="A11" s="71" t="s">
        <v>24</v>
      </c>
      <c r="B11" s="59" t="s">
        <v>154</v>
      </c>
      <c r="C11" s="75"/>
      <c r="D11" s="57"/>
      <c r="E11" s="72"/>
      <c r="F11" s="60"/>
      <c r="G11" s="58" t="s">
        <v>24</v>
      </c>
      <c r="H11" s="59" t="s">
        <v>58</v>
      </c>
      <c r="I11" s="59" t="s">
        <v>27</v>
      </c>
      <c r="J11" s="73"/>
      <c r="K11" s="70"/>
      <c r="L11" s="62"/>
      <c r="M11" s="71" t="s">
        <v>24</v>
      </c>
      <c r="N11" s="64" t="s">
        <v>155</v>
      </c>
      <c r="O11" s="75"/>
      <c r="P11" s="57"/>
      <c r="Q11" s="72"/>
      <c r="R11" s="60"/>
      <c r="S11" s="58" t="s">
        <v>24</v>
      </c>
      <c r="T11" s="59" t="s">
        <v>156</v>
      </c>
      <c r="U11" s="59" t="s">
        <v>29</v>
      </c>
      <c r="V11" s="73"/>
      <c r="W11" s="70"/>
    </row>
    <row r="12" spans="1:23" s="65" customFormat="1" ht="12.75" customHeight="1">
      <c r="A12" s="76"/>
      <c r="B12" s="75"/>
      <c r="C12" s="75"/>
      <c r="D12" s="57"/>
      <c r="E12" s="58" t="s">
        <v>19</v>
      </c>
      <c r="F12" s="59" t="s">
        <v>157</v>
      </c>
      <c r="G12" s="60"/>
      <c r="H12" s="77" t="s">
        <v>30</v>
      </c>
      <c r="I12" s="59" t="s">
        <v>158</v>
      </c>
      <c r="J12" s="73"/>
      <c r="K12" s="70"/>
      <c r="L12" s="62"/>
      <c r="M12" s="76"/>
      <c r="N12" s="75"/>
      <c r="O12" s="75"/>
      <c r="P12" s="57"/>
      <c r="Q12" s="58" t="s">
        <v>19</v>
      </c>
      <c r="R12" s="64" t="s">
        <v>159</v>
      </c>
      <c r="S12" s="60"/>
      <c r="T12" s="77" t="s">
        <v>30</v>
      </c>
      <c r="U12" s="59" t="s">
        <v>160</v>
      </c>
      <c r="V12" s="73"/>
      <c r="W12" s="70"/>
    </row>
    <row r="13" spans="1:23" s="65" customFormat="1" ht="12.75" customHeight="1">
      <c r="A13" s="66"/>
      <c r="B13" s="59" t="s">
        <v>32</v>
      </c>
      <c r="C13" s="56"/>
      <c r="D13" s="57"/>
      <c r="E13" s="67" t="s">
        <v>21</v>
      </c>
      <c r="F13" s="59" t="s">
        <v>85</v>
      </c>
      <c r="G13" s="60"/>
      <c r="H13" s="77" t="s">
        <v>33</v>
      </c>
      <c r="I13" s="59" t="s">
        <v>158</v>
      </c>
      <c r="J13" s="55"/>
      <c r="K13" s="70"/>
      <c r="L13" s="62"/>
      <c r="M13" s="66"/>
      <c r="N13" s="64" t="s">
        <v>32</v>
      </c>
      <c r="O13" s="56"/>
      <c r="P13" s="57"/>
      <c r="Q13" s="67" t="s">
        <v>21</v>
      </c>
      <c r="R13" s="64" t="s">
        <v>161</v>
      </c>
      <c r="S13" s="60"/>
      <c r="T13" s="77" t="s">
        <v>33</v>
      </c>
      <c r="U13" s="59" t="s">
        <v>160</v>
      </c>
      <c r="V13" s="55"/>
      <c r="W13" s="70"/>
    </row>
    <row r="14" spans="1:23" s="65" customFormat="1" ht="12.75" customHeight="1">
      <c r="A14" s="66"/>
      <c r="B14" s="59" t="s">
        <v>105</v>
      </c>
      <c r="C14" s="56"/>
      <c r="D14" s="57"/>
      <c r="E14" s="67" t="s">
        <v>23</v>
      </c>
      <c r="F14" s="59" t="s">
        <v>159</v>
      </c>
      <c r="G14" s="73"/>
      <c r="H14" s="77" t="s">
        <v>35</v>
      </c>
      <c r="I14" s="59" t="s">
        <v>162</v>
      </c>
      <c r="J14" s="55"/>
      <c r="K14" s="70"/>
      <c r="L14" s="62"/>
      <c r="M14" s="66"/>
      <c r="N14" s="64" t="s">
        <v>163</v>
      </c>
      <c r="O14" s="56"/>
      <c r="P14" s="57"/>
      <c r="Q14" s="67" t="s">
        <v>23</v>
      </c>
      <c r="R14" s="64" t="s">
        <v>164</v>
      </c>
      <c r="S14" s="73"/>
      <c r="T14" s="77" t="s">
        <v>35</v>
      </c>
      <c r="U14" s="59" t="s">
        <v>165</v>
      </c>
      <c r="V14" s="55"/>
      <c r="W14" s="70"/>
    </row>
    <row r="15" spans="1:23" s="65" customFormat="1" ht="12.75" customHeight="1">
      <c r="A15" s="78"/>
      <c r="B15" s="72"/>
      <c r="C15" s="72"/>
      <c r="D15" s="57"/>
      <c r="E15" s="58" t="s">
        <v>24</v>
      </c>
      <c r="F15" s="59" t="s">
        <v>166</v>
      </c>
      <c r="G15" s="72"/>
      <c r="H15" s="77" t="s">
        <v>36</v>
      </c>
      <c r="I15" s="59" t="s">
        <v>162</v>
      </c>
      <c r="J15" s="72"/>
      <c r="K15" s="79"/>
      <c r="L15" s="80"/>
      <c r="M15" s="78"/>
      <c r="N15" s="72"/>
      <c r="O15" s="72"/>
      <c r="P15" s="57"/>
      <c r="Q15" s="58" t="s">
        <v>24</v>
      </c>
      <c r="R15" s="64" t="s">
        <v>57</v>
      </c>
      <c r="S15" s="72"/>
      <c r="T15" s="77" t="s">
        <v>36</v>
      </c>
      <c r="U15" s="59" t="s">
        <v>165</v>
      </c>
      <c r="V15" s="72"/>
      <c r="W15" s="79"/>
    </row>
    <row r="16" spans="1:23" ht="4.5" customHeight="1">
      <c r="A16" s="81"/>
      <c r="B16" s="82"/>
      <c r="C16" s="83"/>
      <c r="D16" s="84"/>
      <c r="E16" s="85"/>
      <c r="F16" s="86"/>
      <c r="G16" s="87"/>
      <c r="H16" s="87"/>
      <c r="I16" s="83"/>
      <c r="J16" s="82"/>
      <c r="K16" s="88"/>
      <c r="M16" s="81"/>
      <c r="N16" s="82"/>
      <c r="O16" s="83"/>
      <c r="P16" s="84"/>
      <c r="Q16" s="85"/>
      <c r="R16" s="86"/>
      <c r="S16" s="87"/>
      <c r="T16" s="87"/>
      <c r="U16" s="83"/>
      <c r="V16" s="82"/>
      <c r="W16" s="88"/>
    </row>
    <row r="17" spans="1:23" ht="12.75" customHeight="1">
      <c r="A17" s="90"/>
      <c r="B17" s="90" t="s">
        <v>37</v>
      </c>
      <c r="C17" s="91"/>
      <c r="D17" s="92" t="s">
        <v>38</v>
      </c>
      <c r="E17" s="92" t="s">
        <v>39</v>
      </c>
      <c r="F17" s="92" t="s">
        <v>40</v>
      </c>
      <c r="G17" s="93" t="s">
        <v>41</v>
      </c>
      <c r="H17" s="93"/>
      <c r="I17" s="91" t="s">
        <v>42</v>
      </c>
      <c r="J17" s="92" t="s">
        <v>37</v>
      </c>
      <c r="K17" s="90" t="s">
        <v>43</v>
      </c>
      <c r="L17" s="40">
        <v>150</v>
      </c>
      <c r="M17" s="90"/>
      <c r="N17" s="90" t="s">
        <v>37</v>
      </c>
      <c r="O17" s="91"/>
      <c r="P17" s="92" t="s">
        <v>38</v>
      </c>
      <c r="Q17" s="92" t="s">
        <v>39</v>
      </c>
      <c r="R17" s="92" t="s">
        <v>40</v>
      </c>
      <c r="S17" s="93" t="s">
        <v>41</v>
      </c>
      <c r="T17" s="93"/>
      <c r="U17" s="91" t="s">
        <v>42</v>
      </c>
      <c r="V17" s="92" t="s">
        <v>37</v>
      </c>
      <c r="W17" s="90" t="s">
        <v>43</v>
      </c>
    </row>
    <row r="18" spans="1:23" ht="12.75">
      <c r="A18" s="94" t="s">
        <v>43</v>
      </c>
      <c r="B18" s="94" t="s">
        <v>44</v>
      </c>
      <c r="C18" s="95" t="s">
        <v>45</v>
      </c>
      <c r="D18" s="96" t="s">
        <v>46</v>
      </c>
      <c r="E18" s="96" t="s">
        <v>47</v>
      </c>
      <c r="F18" s="96"/>
      <c r="G18" s="97" t="s">
        <v>45</v>
      </c>
      <c r="H18" s="97" t="s">
        <v>42</v>
      </c>
      <c r="I18" s="95"/>
      <c r="J18" s="94" t="s">
        <v>44</v>
      </c>
      <c r="K18" s="94"/>
      <c r="L18" s="40">
        <v>150</v>
      </c>
      <c r="M18" s="94" t="s">
        <v>43</v>
      </c>
      <c r="N18" s="94" t="s">
        <v>44</v>
      </c>
      <c r="O18" s="95" t="s">
        <v>45</v>
      </c>
      <c r="P18" s="96" t="s">
        <v>46</v>
      </c>
      <c r="Q18" s="96" t="s">
        <v>47</v>
      </c>
      <c r="R18" s="96"/>
      <c r="S18" s="97" t="s">
        <v>45</v>
      </c>
      <c r="T18" s="97" t="s">
        <v>42</v>
      </c>
      <c r="U18" s="95"/>
      <c r="V18" s="94" t="s">
        <v>44</v>
      </c>
      <c r="W18" s="94"/>
    </row>
    <row r="19" spans="1:23" ht="16.5" customHeight="1">
      <c r="A19" s="98">
        <v>4</v>
      </c>
      <c r="B19" s="99">
        <v>10</v>
      </c>
      <c r="C19" s="100">
        <v>11</v>
      </c>
      <c r="D19" s="101" t="s">
        <v>80</v>
      </c>
      <c r="E19" s="101" t="s">
        <v>35</v>
      </c>
      <c r="F19" s="101">
        <v>11</v>
      </c>
      <c r="G19" s="101"/>
      <c r="H19" s="101">
        <v>150</v>
      </c>
      <c r="I19" s="100">
        <v>82</v>
      </c>
      <c r="J19" s="99">
        <v>4</v>
      </c>
      <c r="K19" s="98">
        <v>-4</v>
      </c>
      <c r="L19" s="40"/>
      <c r="M19" s="98">
        <v>4</v>
      </c>
      <c r="N19" s="99">
        <v>12</v>
      </c>
      <c r="O19" s="100">
        <v>11</v>
      </c>
      <c r="P19" s="101" t="s">
        <v>61</v>
      </c>
      <c r="Q19" s="101" t="s">
        <v>36</v>
      </c>
      <c r="R19" s="101">
        <v>10</v>
      </c>
      <c r="S19" s="101"/>
      <c r="T19" s="101">
        <v>420</v>
      </c>
      <c r="U19" s="100">
        <v>82</v>
      </c>
      <c r="V19" s="99">
        <v>2</v>
      </c>
      <c r="W19" s="98">
        <v>-4</v>
      </c>
    </row>
    <row r="20" spans="1:23" ht="16.5" customHeight="1">
      <c r="A20" s="98">
        <v>4</v>
      </c>
      <c r="B20" s="99">
        <v>10</v>
      </c>
      <c r="C20" s="100">
        <v>81</v>
      </c>
      <c r="D20" s="101" t="s">
        <v>107</v>
      </c>
      <c r="E20" s="101" t="s">
        <v>35</v>
      </c>
      <c r="F20" s="101">
        <v>11</v>
      </c>
      <c r="G20" s="101"/>
      <c r="H20" s="101">
        <v>150</v>
      </c>
      <c r="I20" s="100">
        <v>12</v>
      </c>
      <c r="J20" s="99">
        <v>4</v>
      </c>
      <c r="K20" s="98">
        <v>-4</v>
      </c>
      <c r="L20" s="40"/>
      <c r="M20" s="98">
        <v>13</v>
      </c>
      <c r="N20" s="99">
        <v>14</v>
      </c>
      <c r="O20" s="100">
        <v>81</v>
      </c>
      <c r="P20" s="101" t="s">
        <v>49</v>
      </c>
      <c r="Q20" s="101" t="s">
        <v>36</v>
      </c>
      <c r="R20" s="101">
        <v>8</v>
      </c>
      <c r="S20" s="101">
        <v>200</v>
      </c>
      <c r="T20" s="101"/>
      <c r="U20" s="100">
        <v>12</v>
      </c>
      <c r="V20" s="99">
        <v>0</v>
      </c>
      <c r="W20" s="98">
        <v>-13</v>
      </c>
    </row>
    <row r="21" spans="1:23" ht="16.5" customHeight="1">
      <c r="A21" s="98">
        <v>-4</v>
      </c>
      <c r="B21" s="99">
        <v>2</v>
      </c>
      <c r="C21" s="100">
        <v>21</v>
      </c>
      <c r="D21" s="101" t="s">
        <v>167</v>
      </c>
      <c r="E21" s="101" t="s">
        <v>35</v>
      </c>
      <c r="F21" s="101">
        <v>12</v>
      </c>
      <c r="G21" s="101"/>
      <c r="H21" s="101">
        <v>420</v>
      </c>
      <c r="I21" s="100">
        <v>71</v>
      </c>
      <c r="J21" s="102">
        <v>12</v>
      </c>
      <c r="K21" s="103">
        <v>4</v>
      </c>
      <c r="L21" s="104"/>
      <c r="M21" s="103">
        <v>2</v>
      </c>
      <c r="N21" s="102">
        <v>8</v>
      </c>
      <c r="O21" s="100">
        <v>21</v>
      </c>
      <c r="P21" s="101" t="s">
        <v>61</v>
      </c>
      <c r="Q21" s="101" t="s">
        <v>35</v>
      </c>
      <c r="R21" s="101">
        <v>12</v>
      </c>
      <c r="S21" s="101"/>
      <c r="T21" s="101">
        <v>480</v>
      </c>
      <c r="U21" s="100">
        <v>71</v>
      </c>
      <c r="V21" s="99">
        <v>6</v>
      </c>
      <c r="W21" s="98">
        <v>-2</v>
      </c>
    </row>
    <row r="22" spans="1:23" ht="16.5" customHeight="1">
      <c r="A22" s="98">
        <v>-5</v>
      </c>
      <c r="B22" s="99">
        <v>0</v>
      </c>
      <c r="C22" s="100">
        <v>72</v>
      </c>
      <c r="D22" s="101" t="s">
        <v>89</v>
      </c>
      <c r="E22" s="101" t="s">
        <v>36</v>
      </c>
      <c r="F22" s="101">
        <v>11</v>
      </c>
      <c r="G22" s="101"/>
      <c r="H22" s="101">
        <v>450</v>
      </c>
      <c r="I22" s="100">
        <v>22</v>
      </c>
      <c r="J22" s="99">
        <v>14</v>
      </c>
      <c r="K22" s="98">
        <v>5</v>
      </c>
      <c r="L22" s="40"/>
      <c r="M22" s="98">
        <v>2</v>
      </c>
      <c r="N22" s="99">
        <v>8</v>
      </c>
      <c r="O22" s="100">
        <v>72</v>
      </c>
      <c r="P22" s="101" t="s">
        <v>61</v>
      </c>
      <c r="Q22" s="101" t="s">
        <v>36</v>
      </c>
      <c r="R22" s="101">
        <v>12</v>
      </c>
      <c r="S22" s="101"/>
      <c r="T22" s="101">
        <v>480</v>
      </c>
      <c r="U22" s="100">
        <v>22</v>
      </c>
      <c r="V22" s="99">
        <v>6</v>
      </c>
      <c r="W22" s="98">
        <v>-2</v>
      </c>
    </row>
    <row r="23" spans="1:23" ht="16.5" customHeight="1">
      <c r="A23" s="98">
        <v>-3</v>
      </c>
      <c r="B23" s="99">
        <v>5</v>
      </c>
      <c r="C23" s="100">
        <v>32</v>
      </c>
      <c r="D23" s="101" t="s">
        <v>48</v>
      </c>
      <c r="E23" s="101" t="s">
        <v>36</v>
      </c>
      <c r="F23" s="101">
        <v>9</v>
      </c>
      <c r="G23" s="101"/>
      <c r="H23" s="101">
        <v>400</v>
      </c>
      <c r="I23" s="100">
        <v>61</v>
      </c>
      <c r="J23" s="99">
        <v>9</v>
      </c>
      <c r="K23" s="98">
        <v>3</v>
      </c>
      <c r="L23" s="40"/>
      <c r="M23" s="98">
        <v>-6</v>
      </c>
      <c r="N23" s="99">
        <v>4</v>
      </c>
      <c r="O23" s="100">
        <v>32</v>
      </c>
      <c r="P23" s="101" t="s">
        <v>168</v>
      </c>
      <c r="Q23" s="101" t="s">
        <v>33</v>
      </c>
      <c r="R23" s="101">
        <v>6</v>
      </c>
      <c r="S23" s="101"/>
      <c r="T23" s="101">
        <v>800</v>
      </c>
      <c r="U23" s="100">
        <v>61</v>
      </c>
      <c r="V23" s="99">
        <v>10</v>
      </c>
      <c r="W23" s="98">
        <v>6</v>
      </c>
    </row>
    <row r="24" spans="1:23" ht="16.5" customHeight="1">
      <c r="A24" s="98">
        <v>8</v>
      </c>
      <c r="B24" s="99">
        <v>14</v>
      </c>
      <c r="C24" s="100">
        <v>62</v>
      </c>
      <c r="D24" s="101" t="s">
        <v>167</v>
      </c>
      <c r="E24" s="101" t="s">
        <v>35</v>
      </c>
      <c r="F24" s="101">
        <v>10</v>
      </c>
      <c r="G24" s="101">
        <v>50</v>
      </c>
      <c r="H24" s="101"/>
      <c r="I24" s="100">
        <v>31</v>
      </c>
      <c r="J24" s="99">
        <v>0</v>
      </c>
      <c r="K24" s="98">
        <v>-8</v>
      </c>
      <c r="L24" s="40"/>
      <c r="M24" s="98">
        <v>-9</v>
      </c>
      <c r="N24" s="99">
        <v>1</v>
      </c>
      <c r="O24" s="100">
        <v>62</v>
      </c>
      <c r="P24" s="101" t="s">
        <v>169</v>
      </c>
      <c r="Q24" s="101" t="s">
        <v>35</v>
      </c>
      <c r="R24" s="101">
        <v>12</v>
      </c>
      <c r="S24" s="101"/>
      <c r="T24" s="101">
        <v>980</v>
      </c>
      <c r="U24" s="100">
        <v>31</v>
      </c>
      <c r="V24" s="99">
        <v>13</v>
      </c>
      <c r="W24" s="98">
        <v>9</v>
      </c>
    </row>
    <row r="25" spans="1:23" ht="16.5" customHeight="1">
      <c r="A25" s="98">
        <v>-3</v>
      </c>
      <c r="B25" s="99">
        <v>5</v>
      </c>
      <c r="C25" s="100">
        <v>42</v>
      </c>
      <c r="D25" s="101" t="s">
        <v>48</v>
      </c>
      <c r="E25" s="101" t="s">
        <v>35</v>
      </c>
      <c r="F25" s="101">
        <v>9</v>
      </c>
      <c r="G25" s="101"/>
      <c r="H25" s="101">
        <v>400</v>
      </c>
      <c r="I25" s="100">
        <v>51</v>
      </c>
      <c r="J25" s="102">
        <v>9</v>
      </c>
      <c r="K25" s="103">
        <v>3</v>
      </c>
      <c r="L25" s="104"/>
      <c r="M25" s="103">
        <v>2</v>
      </c>
      <c r="N25" s="102">
        <v>8</v>
      </c>
      <c r="O25" s="100">
        <v>42</v>
      </c>
      <c r="P25" s="101" t="s">
        <v>170</v>
      </c>
      <c r="Q25" s="101" t="s">
        <v>35</v>
      </c>
      <c r="R25" s="101">
        <v>12</v>
      </c>
      <c r="S25" s="101"/>
      <c r="T25" s="101">
        <v>480</v>
      </c>
      <c r="U25" s="100">
        <v>51</v>
      </c>
      <c r="V25" s="99">
        <v>6</v>
      </c>
      <c r="W25" s="98">
        <v>-2</v>
      </c>
    </row>
    <row r="26" spans="1:23" ht="16.5" customHeight="1">
      <c r="A26" s="98">
        <v>4</v>
      </c>
      <c r="B26" s="99">
        <v>10</v>
      </c>
      <c r="C26" s="100">
        <v>52</v>
      </c>
      <c r="D26" s="101" t="s">
        <v>80</v>
      </c>
      <c r="E26" s="101" t="s">
        <v>35</v>
      </c>
      <c r="F26" s="101">
        <v>11</v>
      </c>
      <c r="G26" s="101"/>
      <c r="H26" s="101">
        <v>150</v>
      </c>
      <c r="I26" s="100">
        <v>41</v>
      </c>
      <c r="J26" s="99">
        <v>4</v>
      </c>
      <c r="K26" s="98">
        <v>-4</v>
      </c>
      <c r="L26" s="40"/>
      <c r="M26" s="98">
        <v>-9</v>
      </c>
      <c r="N26" s="99">
        <v>1</v>
      </c>
      <c r="O26" s="100">
        <v>52</v>
      </c>
      <c r="P26" s="101" t="s">
        <v>169</v>
      </c>
      <c r="Q26" s="101" t="s">
        <v>36</v>
      </c>
      <c r="R26" s="101">
        <v>12</v>
      </c>
      <c r="S26" s="101"/>
      <c r="T26" s="101">
        <v>980</v>
      </c>
      <c r="U26" s="100">
        <v>41</v>
      </c>
      <c r="V26" s="99">
        <v>13</v>
      </c>
      <c r="W26" s="98">
        <v>9</v>
      </c>
    </row>
    <row r="27" spans="1:23" s="65" customFormat="1" ht="30" customHeight="1">
      <c r="A27" s="41"/>
      <c r="B27" s="41"/>
      <c r="C27" s="105"/>
      <c r="D27" s="41"/>
      <c r="E27" s="41"/>
      <c r="F27" s="41"/>
      <c r="G27" s="41"/>
      <c r="H27" s="41"/>
      <c r="I27" s="105"/>
      <c r="J27" s="41"/>
      <c r="K27" s="39"/>
      <c r="L27" s="89"/>
      <c r="M27" s="41"/>
      <c r="N27" s="41"/>
      <c r="O27" s="105"/>
      <c r="P27" s="41"/>
      <c r="Q27" s="41"/>
      <c r="R27" s="41"/>
      <c r="S27" s="41"/>
      <c r="T27" s="41"/>
      <c r="U27" s="105"/>
      <c r="V27" s="41"/>
      <c r="W27" s="41"/>
    </row>
    <row r="28" spans="1:23" s="65" customFormat="1" ht="15">
      <c r="A28" s="32"/>
      <c r="B28" s="33" t="s">
        <v>10</v>
      </c>
      <c r="C28" s="34"/>
      <c r="D28" s="33"/>
      <c r="E28" s="35" t="s">
        <v>50</v>
      </c>
      <c r="F28" s="36"/>
      <c r="G28" s="37" t="s">
        <v>12</v>
      </c>
      <c r="H28" s="37"/>
      <c r="I28" s="38" t="s">
        <v>51</v>
      </c>
      <c r="J28" s="38"/>
      <c r="K28" s="39"/>
      <c r="L28" s="40">
        <v>150</v>
      </c>
      <c r="M28" s="32"/>
      <c r="N28" s="33" t="s">
        <v>10</v>
      </c>
      <c r="O28" s="34"/>
      <c r="P28" s="33"/>
      <c r="Q28" s="35" t="s">
        <v>52</v>
      </c>
      <c r="R28" s="36"/>
      <c r="S28" s="37" t="s">
        <v>12</v>
      </c>
      <c r="T28" s="37"/>
      <c r="U28" s="38" t="s">
        <v>53</v>
      </c>
      <c r="V28" s="38"/>
      <c r="W28" s="39"/>
    </row>
    <row r="29" spans="1:23" s="65" customFormat="1" ht="12.75">
      <c r="A29" s="42"/>
      <c r="B29" s="42"/>
      <c r="C29" s="43"/>
      <c r="D29" s="44"/>
      <c r="E29" s="44"/>
      <c r="F29" s="44"/>
      <c r="G29" s="45" t="s">
        <v>16</v>
      </c>
      <c r="H29" s="45"/>
      <c r="I29" s="38" t="s">
        <v>54</v>
      </c>
      <c r="J29" s="38"/>
      <c r="K29" s="39"/>
      <c r="L29" s="40">
        <v>150</v>
      </c>
      <c r="M29" s="42"/>
      <c r="N29" s="42"/>
      <c r="O29" s="43"/>
      <c r="P29" s="44"/>
      <c r="Q29" s="44"/>
      <c r="R29" s="44"/>
      <c r="S29" s="45" t="s">
        <v>16</v>
      </c>
      <c r="T29" s="45"/>
      <c r="U29" s="38" t="s">
        <v>55</v>
      </c>
      <c r="V29" s="38"/>
      <c r="W29" s="39"/>
    </row>
    <row r="30" spans="1:23" ht="4.5" customHeight="1">
      <c r="A30" s="46"/>
      <c r="B30" s="47"/>
      <c r="C30" s="48"/>
      <c r="D30" s="49"/>
      <c r="E30" s="50"/>
      <c r="F30" s="51"/>
      <c r="G30" s="52"/>
      <c r="H30" s="52"/>
      <c r="I30" s="48"/>
      <c r="J30" s="47"/>
      <c r="K30" s="53"/>
      <c r="L30" s="40"/>
      <c r="M30" s="46"/>
      <c r="N30" s="47"/>
      <c r="O30" s="48"/>
      <c r="P30" s="49"/>
      <c r="Q30" s="50"/>
      <c r="R30" s="51"/>
      <c r="S30" s="52"/>
      <c r="T30" s="52"/>
      <c r="U30" s="48"/>
      <c r="V30" s="47"/>
      <c r="W30" s="53"/>
    </row>
    <row r="31" spans="1:23" s="65" customFormat="1" ht="12.75" customHeight="1">
      <c r="A31" s="54" t="s">
        <v>135</v>
      </c>
      <c r="B31" s="55"/>
      <c r="C31" s="56"/>
      <c r="D31" s="57"/>
      <c r="E31" s="58" t="s">
        <v>19</v>
      </c>
      <c r="F31" s="59" t="s">
        <v>171</v>
      </c>
      <c r="G31" s="60"/>
      <c r="H31" s="61"/>
      <c r="I31" s="135">
        <v>0</v>
      </c>
      <c r="J31" s="135"/>
      <c r="K31" s="136"/>
      <c r="L31" s="62"/>
      <c r="M31" s="63" t="s">
        <v>135</v>
      </c>
      <c r="N31" s="55"/>
      <c r="O31" s="56"/>
      <c r="P31" s="57"/>
      <c r="Q31" s="58" t="s">
        <v>19</v>
      </c>
      <c r="R31" s="64" t="s">
        <v>172</v>
      </c>
      <c r="S31" s="60"/>
      <c r="T31" s="61"/>
      <c r="U31" s="135">
        <v>0</v>
      </c>
      <c r="V31" s="135"/>
      <c r="W31" s="136"/>
    </row>
    <row r="32" spans="1:23" s="65" customFormat="1" ht="12.75" customHeight="1">
      <c r="A32" s="66"/>
      <c r="B32" s="55"/>
      <c r="C32" s="56"/>
      <c r="D32" s="57"/>
      <c r="E32" s="67" t="s">
        <v>21</v>
      </c>
      <c r="F32" s="59" t="s">
        <v>173</v>
      </c>
      <c r="G32" s="68"/>
      <c r="H32" s="69"/>
      <c r="I32" s="73"/>
      <c r="J32" s="130">
        <v>12.1</v>
      </c>
      <c r="K32" s="131"/>
      <c r="L32" s="62"/>
      <c r="M32" s="66"/>
      <c r="N32" s="55"/>
      <c r="O32" s="56"/>
      <c r="P32" s="57"/>
      <c r="Q32" s="67" t="s">
        <v>21</v>
      </c>
      <c r="R32" s="64" t="s">
        <v>174</v>
      </c>
      <c r="S32" s="68"/>
      <c r="T32" s="69"/>
      <c r="U32" s="73"/>
      <c r="V32" s="130">
        <v>6.1</v>
      </c>
      <c r="W32" s="131"/>
    </row>
    <row r="33" spans="1:23" s="65" customFormat="1" ht="12.75" customHeight="1">
      <c r="A33" s="66"/>
      <c r="B33" s="55"/>
      <c r="C33" s="56"/>
      <c r="D33" s="57"/>
      <c r="E33" s="67" t="s">
        <v>23</v>
      </c>
      <c r="F33" s="59" t="s">
        <v>175</v>
      </c>
      <c r="G33" s="60"/>
      <c r="H33" s="69"/>
      <c r="I33" s="132">
        <v>17.1</v>
      </c>
      <c r="J33" s="130" t="s">
        <v>140</v>
      </c>
      <c r="K33" s="133">
        <v>5.1</v>
      </c>
      <c r="L33" s="62"/>
      <c r="M33" s="66"/>
      <c r="N33" s="55"/>
      <c r="O33" s="56"/>
      <c r="P33" s="57"/>
      <c r="Q33" s="67" t="s">
        <v>23</v>
      </c>
      <c r="R33" s="64" t="s">
        <v>176</v>
      </c>
      <c r="S33" s="60"/>
      <c r="T33" s="69"/>
      <c r="U33" s="132">
        <v>11.1</v>
      </c>
      <c r="V33" s="130" t="s">
        <v>140</v>
      </c>
      <c r="W33" s="133">
        <v>11.1</v>
      </c>
    </row>
    <row r="34" spans="1:23" s="65" customFormat="1" ht="12.75" customHeight="1">
      <c r="A34" s="66"/>
      <c r="B34" s="55"/>
      <c r="C34" s="56"/>
      <c r="D34" s="57"/>
      <c r="E34" s="58" t="s">
        <v>24</v>
      </c>
      <c r="F34" s="59" t="s">
        <v>177</v>
      </c>
      <c r="G34" s="60"/>
      <c r="H34" s="69"/>
      <c r="I34" s="73"/>
      <c r="J34" s="130">
        <v>6.1</v>
      </c>
      <c r="K34" s="131"/>
      <c r="L34" s="62"/>
      <c r="M34" s="66"/>
      <c r="N34" s="55"/>
      <c r="O34" s="56"/>
      <c r="P34" s="57"/>
      <c r="Q34" s="58" t="s">
        <v>24</v>
      </c>
      <c r="R34" s="64" t="s">
        <v>102</v>
      </c>
      <c r="S34" s="60"/>
      <c r="T34" s="69"/>
      <c r="U34" s="73"/>
      <c r="V34" s="130">
        <v>12.1</v>
      </c>
      <c r="W34" s="131"/>
    </row>
    <row r="35" spans="1:23" s="65" customFormat="1" ht="12.75" customHeight="1">
      <c r="A35" s="71" t="s">
        <v>19</v>
      </c>
      <c r="B35" s="59" t="s">
        <v>178</v>
      </c>
      <c r="C35" s="56"/>
      <c r="D35" s="57"/>
      <c r="E35" s="72"/>
      <c r="F35" s="60"/>
      <c r="G35" s="58" t="s">
        <v>19</v>
      </c>
      <c r="H35" s="59" t="s">
        <v>179</v>
      </c>
      <c r="I35" s="60"/>
      <c r="J35" s="73"/>
      <c r="K35" s="70"/>
      <c r="L35" s="62"/>
      <c r="M35" s="71" t="s">
        <v>19</v>
      </c>
      <c r="N35" s="64" t="s">
        <v>67</v>
      </c>
      <c r="O35" s="56"/>
      <c r="P35" s="57"/>
      <c r="Q35" s="72"/>
      <c r="R35" s="106"/>
      <c r="S35" s="58" t="s">
        <v>19</v>
      </c>
      <c r="T35" s="59" t="s">
        <v>22</v>
      </c>
      <c r="U35" s="60"/>
      <c r="V35" s="73"/>
      <c r="W35" s="70"/>
    </row>
    <row r="36" spans="1:23" s="65" customFormat="1" ht="12.75" customHeight="1">
      <c r="A36" s="74" t="s">
        <v>21</v>
      </c>
      <c r="B36" s="59" t="s">
        <v>180</v>
      </c>
      <c r="C36" s="75"/>
      <c r="D36" s="57"/>
      <c r="E36" s="72"/>
      <c r="F36" s="69"/>
      <c r="G36" s="67" t="s">
        <v>21</v>
      </c>
      <c r="H36" s="59" t="s">
        <v>112</v>
      </c>
      <c r="I36" s="60"/>
      <c r="J36" s="73"/>
      <c r="K36" s="70"/>
      <c r="L36" s="62"/>
      <c r="M36" s="74" t="s">
        <v>21</v>
      </c>
      <c r="N36" s="64" t="s">
        <v>68</v>
      </c>
      <c r="O36" s="75"/>
      <c r="P36" s="57"/>
      <c r="Q36" s="72"/>
      <c r="R36" s="107"/>
      <c r="S36" s="67" t="s">
        <v>21</v>
      </c>
      <c r="T36" s="59" t="s">
        <v>95</v>
      </c>
      <c r="U36" s="60"/>
      <c r="V36" s="73"/>
      <c r="W36" s="70"/>
    </row>
    <row r="37" spans="1:23" s="65" customFormat="1" ht="12.75" customHeight="1">
      <c r="A37" s="74" t="s">
        <v>23</v>
      </c>
      <c r="B37" s="59" t="s">
        <v>58</v>
      </c>
      <c r="C37" s="56"/>
      <c r="D37" s="57"/>
      <c r="E37" s="72"/>
      <c r="F37" s="69"/>
      <c r="G37" s="67" t="s">
        <v>23</v>
      </c>
      <c r="H37" s="59" t="s">
        <v>181</v>
      </c>
      <c r="I37" s="60"/>
      <c r="J37" s="60"/>
      <c r="K37" s="70"/>
      <c r="L37" s="62"/>
      <c r="M37" s="74" t="s">
        <v>23</v>
      </c>
      <c r="N37" s="64" t="s">
        <v>173</v>
      </c>
      <c r="O37" s="56"/>
      <c r="P37" s="57"/>
      <c r="Q37" s="72"/>
      <c r="R37" s="107"/>
      <c r="S37" s="67" t="s">
        <v>23</v>
      </c>
      <c r="T37" s="59" t="s">
        <v>182</v>
      </c>
      <c r="U37" s="60"/>
      <c r="V37" s="60"/>
      <c r="W37" s="70"/>
    </row>
    <row r="38" spans="1:23" s="65" customFormat="1" ht="12.75" customHeight="1">
      <c r="A38" s="71" t="s">
        <v>24</v>
      </c>
      <c r="B38" s="59" t="s">
        <v>183</v>
      </c>
      <c r="C38" s="75"/>
      <c r="D38" s="57"/>
      <c r="E38" s="72"/>
      <c r="F38" s="60"/>
      <c r="G38" s="58" t="s">
        <v>24</v>
      </c>
      <c r="H38" s="59" t="s">
        <v>184</v>
      </c>
      <c r="I38" s="59" t="s">
        <v>27</v>
      </c>
      <c r="J38" s="73"/>
      <c r="K38" s="70"/>
      <c r="L38" s="62"/>
      <c r="M38" s="71" t="s">
        <v>24</v>
      </c>
      <c r="N38" s="64" t="s">
        <v>185</v>
      </c>
      <c r="O38" s="75"/>
      <c r="P38" s="57"/>
      <c r="Q38" s="72"/>
      <c r="R38" s="106"/>
      <c r="S38" s="58" t="s">
        <v>24</v>
      </c>
      <c r="T38" s="59" t="s">
        <v>186</v>
      </c>
      <c r="U38" s="59" t="s">
        <v>27</v>
      </c>
      <c r="V38" s="73"/>
      <c r="W38" s="70"/>
    </row>
    <row r="39" spans="1:23" s="65" customFormat="1" ht="12.75" customHeight="1">
      <c r="A39" s="76"/>
      <c r="B39" s="75"/>
      <c r="C39" s="75"/>
      <c r="D39" s="57"/>
      <c r="E39" s="58" t="s">
        <v>19</v>
      </c>
      <c r="F39" s="59" t="s">
        <v>77</v>
      </c>
      <c r="G39" s="60"/>
      <c r="H39" s="77" t="s">
        <v>30</v>
      </c>
      <c r="I39" s="59" t="s">
        <v>187</v>
      </c>
      <c r="J39" s="73"/>
      <c r="K39" s="70"/>
      <c r="L39" s="62"/>
      <c r="M39" s="76"/>
      <c r="N39" s="75"/>
      <c r="O39" s="75"/>
      <c r="P39" s="57"/>
      <c r="Q39" s="58" t="s">
        <v>19</v>
      </c>
      <c r="R39" s="64" t="s">
        <v>188</v>
      </c>
      <c r="S39" s="60"/>
      <c r="T39" s="77" t="s">
        <v>30</v>
      </c>
      <c r="U39" s="59" t="s">
        <v>189</v>
      </c>
      <c r="V39" s="73"/>
      <c r="W39" s="70"/>
    </row>
    <row r="40" spans="1:23" s="65" customFormat="1" ht="12.75" customHeight="1">
      <c r="A40" s="66"/>
      <c r="B40" s="59" t="s">
        <v>32</v>
      </c>
      <c r="C40" s="56"/>
      <c r="D40" s="57"/>
      <c r="E40" s="67" t="s">
        <v>21</v>
      </c>
      <c r="F40" s="59" t="s">
        <v>190</v>
      </c>
      <c r="G40" s="60"/>
      <c r="H40" s="77" t="s">
        <v>33</v>
      </c>
      <c r="I40" s="59" t="s">
        <v>187</v>
      </c>
      <c r="J40" s="55"/>
      <c r="K40" s="70"/>
      <c r="L40" s="62"/>
      <c r="M40" s="66"/>
      <c r="N40" s="64" t="s">
        <v>32</v>
      </c>
      <c r="O40" s="56"/>
      <c r="P40" s="57"/>
      <c r="Q40" s="67" t="s">
        <v>21</v>
      </c>
      <c r="R40" s="64" t="s">
        <v>191</v>
      </c>
      <c r="S40" s="60"/>
      <c r="T40" s="77" t="s">
        <v>33</v>
      </c>
      <c r="U40" s="59" t="s">
        <v>189</v>
      </c>
      <c r="V40" s="55"/>
      <c r="W40" s="70"/>
    </row>
    <row r="41" spans="1:23" s="65" customFormat="1" ht="12.75" customHeight="1">
      <c r="A41" s="66"/>
      <c r="B41" s="59" t="s">
        <v>192</v>
      </c>
      <c r="C41" s="56"/>
      <c r="D41" s="57"/>
      <c r="E41" s="67" t="s">
        <v>23</v>
      </c>
      <c r="F41" s="59" t="s">
        <v>193</v>
      </c>
      <c r="G41" s="73"/>
      <c r="H41" s="77" t="s">
        <v>35</v>
      </c>
      <c r="I41" s="59" t="s">
        <v>194</v>
      </c>
      <c r="J41" s="55"/>
      <c r="K41" s="70"/>
      <c r="L41" s="62"/>
      <c r="M41" s="66"/>
      <c r="N41" s="64" t="s">
        <v>195</v>
      </c>
      <c r="O41" s="56"/>
      <c r="P41" s="57"/>
      <c r="Q41" s="67" t="s">
        <v>23</v>
      </c>
      <c r="R41" s="64" t="s">
        <v>196</v>
      </c>
      <c r="S41" s="73"/>
      <c r="T41" s="77" t="s">
        <v>35</v>
      </c>
      <c r="U41" s="59" t="s">
        <v>197</v>
      </c>
      <c r="V41" s="55"/>
      <c r="W41" s="70"/>
    </row>
    <row r="42" spans="1:23" s="65" customFormat="1" ht="12.75" customHeight="1">
      <c r="A42" s="78"/>
      <c r="B42" s="72"/>
      <c r="C42" s="72"/>
      <c r="D42" s="57"/>
      <c r="E42" s="58" t="s">
        <v>24</v>
      </c>
      <c r="F42" s="59" t="s">
        <v>198</v>
      </c>
      <c r="G42" s="72"/>
      <c r="H42" s="77" t="s">
        <v>36</v>
      </c>
      <c r="I42" s="59" t="s">
        <v>194</v>
      </c>
      <c r="J42" s="72"/>
      <c r="K42" s="79"/>
      <c r="L42" s="80"/>
      <c r="M42" s="78"/>
      <c r="N42" s="72"/>
      <c r="O42" s="72"/>
      <c r="P42" s="57"/>
      <c r="Q42" s="58" t="s">
        <v>24</v>
      </c>
      <c r="R42" s="64" t="s">
        <v>66</v>
      </c>
      <c r="S42" s="72"/>
      <c r="T42" s="77" t="s">
        <v>36</v>
      </c>
      <c r="U42" s="59" t="s">
        <v>199</v>
      </c>
      <c r="V42" s="72"/>
      <c r="W42" s="79"/>
    </row>
    <row r="43" spans="1:23" ht="4.5" customHeight="1">
      <c r="A43" s="81"/>
      <c r="B43" s="82"/>
      <c r="C43" s="83"/>
      <c r="D43" s="84"/>
      <c r="E43" s="85"/>
      <c r="F43" s="86"/>
      <c r="G43" s="87"/>
      <c r="H43" s="87"/>
      <c r="I43" s="83"/>
      <c r="J43" s="82"/>
      <c r="K43" s="88"/>
      <c r="M43" s="81"/>
      <c r="N43" s="82"/>
      <c r="O43" s="83"/>
      <c r="P43" s="84"/>
      <c r="Q43" s="85"/>
      <c r="R43" s="86"/>
      <c r="S43" s="87"/>
      <c r="T43" s="87"/>
      <c r="U43" s="83"/>
      <c r="V43" s="82"/>
      <c r="W43" s="88"/>
    </row>
    <row r="44" spans="1:23" ht="12.75" customHeight="1">
      <c r="A44" s="90"/>
      <c r="B44" s="90" t="s">
        <v>37</v>
      </c>
      <c r="C44" s="91"/>
      <c r="D44" s="92" t="s">
        <v>38</v>
      </c>
      <c r="E44" s="92" t="s">
        <v>39</v>
      </c>
      <c r="F44" s="92" t="s">
        <v>40</v>
      </c>
      <c r="G44" s="93" t="s">
        <v>41</v>
      </c>
      <c r="H44" s="93"/>
      <c r="I44" s="91" t="s">
        <v>42</v>
      </c>
      <c r="J44" s="92" t="s">
        <v>37</v>
      </c>
      <c r="K44" s="90" t="s">
        <v>43</v>
      </c>
      <c r="L44" s="40">
        <v>150</v>
      </c>
      <c r="M44" s="90"/>
      <c r="N44" s="90" t="s">
        <v>37</v>
      </c>
      <c r="O44" s="91"/>
      <c r="P44" s="92" t="s">
        <v>38</v>
      </c>
      <c r="Q44" s="92" t="s">
        <v>39</v>
      </c>
      <c r="R44" s="92" t="s">
        <v>40</v>
      </c>
      <c r="S44" s="93" t="s">
        <v>41</v>
      </c>
      <c r="T44" s="93"/>
      <c r="U44" s="91" t="s">
        <v>42</v>
      </c>
      <c r="V44" s="92" t="s">
        <v>37</v>
      </c>
      <c r="W44" s="90" t="s">
        <v>43</v>
      </c>
    </row>
    <row r="45" spans="1:23" ht="12.75">
      <c r="A45" s="94" t="s">
        <v>43</v>
      </c>
      <c r="B45" s="94" t="s">
        <v>44</v>
      </c>
      <c r="C45" s="95" t="s">
        <v>45</v>
      </c>
      <c r="D45" s="96" t="s">
        <v>46</v>
      </c>
      <c r="E45" s="96" t="s">
        <v>47</v>
      </c>
      <c r="F45" s="96"/>
      <c r="G45" s="97" t="s">
        <v>45</v>
      </c>
      <c r="H45" s="97" t="s">
        <v>42</v>
      </c>
      <c r="I45" s="95"/>
      <c r="J45" s="94" t="s">
        <v>44</v>
      </c>
      <c r="K45" s="94"/>
      <c r="L45" s="40">
        <v>150</v>
      </c>
      <c r="M45" s="94" t="s">
        <v>43</v>
      </c>
      <c r="N45" s="94" t="s">
        <v>44</v>
      </c>
      <c r="O45" s="95" t="s">
        <v>45</v>
      </c>
      <c r="P45" s="96" t="s">
        <v>46</v>
      </c>
      <c r="Q45" s="96" t="s">
        <v>47</v>
      </c>
      <c r="R45" s="96"/>
      <c r="S45" s="97" t="s">
        <v>45</v>
      </c>
      <c r="T45" s="97" t="s">
        <v>42</v>
      </c>
      <c r="U45" s="95"/>
      <c r="V45" s="94" t="s">
        <v>44</v>
      </c>
      <c r="W45" s="94"/>
    </row>
    <row r="46" spans="1:23" ht="16.5" customHeight="1">
      <c r="A46" s="98">
        <v>2</v>
      </c>
      <c r="B46" s="99">
        <v>12</v>
      </c>
      <c r="C46" s="100">
        <v>11</v>
      </c>
      <c r="D46" s="101" t="s">
        <v>80</v>
      </c>
      <c r="E46" s="101" t="s">
        <v>33</v>
      </c>
      <c r="F46" s="101">
        <v>10</v>
      </c>
      <c r="G46" s="101">
        <v>130</v>
      </c>
      <c r="H46" s="101"/>
      <c r="I46" s="100">
        <v>82</v>
      </c>
      <c r="J46" s="99">
        <v>2</v>
      </c>
      <c r="K46" s="98">
        <v>-2</v>
      </c>
      <c r="L46" s="40"/>
      <c r="M46" s="98">
        <v>-5</v>
      </c>
      <c r="N46" s="99">
        <v>5</v>
      </c>
      <c r="O46" s="100">
        <v>11</v>
      </c>
      <c r="P46" s="101" t="s">
        <v>200</v>
      </c>
      <c r="Q46" s="101" t="s">
        <v>33</v>
      </c>
      <c r="R46" s="101">
        <v>10</v>
      </c>
      <c r="S46" s="101"/>
      <c r="T46" s="101">
        <v>200</v>
      </c>
      <c r="U46" s="100">
        <v>82</v>
      </c>
      <c r="V46" s="99">
        <v>9</v>
      </c>
      <c r="W46" s="98">
        <v>5</v>
      </c>
    </row>
    <row r="47" spans="1:23" ht="16.5" customHeight="1">
      <c r="A47" s="98">
        <v>2</v>
      </c>
      <c r="B47" s="99">
        <v>8</v>
      </c>
      <c r="C47" s="100">
        <v>81</v>
      </c>
      <c r="D47" s="101" t="s">
        <v>89</v>
      </c>
      <c r="E47" s="101" t="s">
        <v>36</v>
      </c>
      <c r="F47" s="101">
        <v>9</v>
      </c>
      <c r="G47" s="101">
        <v>100</v>
      </c>
      <c r="H47" s="101"/>
      <c r="I47" s="100">
        <v>12</v>
      </c>
      <c r="J47" s="99">
        <v>6</v>
      </c>
      <c r="K47" s="98">
        <v>-2</v>
      </c>
      <c r="L47" s="40"/>
      <c r="M47" s="98">
        <v>5</v>
      </c>
      <c r="N47" s="99">
        <v>10</v>
      </c>
      <c r="O47" s="100">
        <v>81</v>
      </c>
      <c r="P47" s="101" t="s">
        <v>201</v>
      </c>
      <c r="Q47" s="101" t="s">
        <v>36</v>
      </c>
      <c r="R47" s="101">
        <v>9</v>
      </c>
      <c r="S47" s="101">
        <v>200</v>
      </c>
      <c r="T47" s="101"/>
      <c r="U47" s="100">
        <v>12</v>
      </c>
      <c r="V47" s="99">
        <v>4</v>
      </c>
      <c r="W47" s="98">
        <v>-5</v>
      </c>
    </row>
    <row r="48" spans="1:23" ht="16.5" customHeight="1">
      <c r="A48" s="98">
        <v>2</v>
      </c>
      <c r="B48" s="99">
        <v>8</v>
      </c>
      <c r="C48" s="100">
        <v>21</v>
      </c>
      <c r="D48" s="101" t="s">
        <v>81</v>
      </c>
      <c r="E48" s="101" t="s">
        <v>36</v>
      </c>
      <c r="F48" s="101">
        <v>10</v>
      </c>
      <c r="G48" s="101">
        <v>100</v>
      </c>
      <c r="H48" s="101"/>
      <c r="I48" s="100">
        <v>71</v>
      </c>
      <c r="J48" s="102">
        <v>6</v>
      </c>
      <c r="K48" s="103">
        <v>-2</v>
      </c>
      <c r="L48" s="104"/>
      <c r="M48" s="103">
        <v>-5</v>
      </c>
      <c r="N48" s="102">
        <v>5</v>
      </c>
      <c r="O48" s="100">
        <v>21</v>
      </c>
      <c r="P48" s="101" t="s">
        <v>200</v>
      </c>
      <c r="Q48" s="101" t="s">
        <v>33</v>
      </c>
      <c r="R48" s="101">
        <v>10</v>
      </c>
      <c r="S48" s="101"/>
      <c r="T48" s="101">
        <v>200</v>
      </c>
      <c r="U48" s="100">
        <v>71</v>
      </c>
      <c r="V48" s="99">
        <v>9</v>
      </c>
      <c r="W48" s="98">
        <v>5</v>
      </c>
    </row>
    <row r="49" spans="1:23" ht="16.5" customHeight="1">
      <c r="A49" s="98">
        <v>-8</v>
      </c>
      <c r="B49" s="99">
        <v>0</v>
      </c>
      <c r="C49" s="100">
        <v>72</v>
      </c>
      <c r="D49" s="101" t="s">
        <v>88</v>
      </c>
      <c r="E49" s="101" t="s">
        <v>33</v>
      </c>
      <c r="F49" s="101">
        <v>9</v>
      </c>
      <c r="G49" s="101"/>
      <c r="H49" s="101">
        <v>300</v>
      </c>
      <c r="I49" s="100">
        <v>22</v>
      </c>
      <c r="J49" s="99">
        <v>14</v>
      </c>
      <c r="K49" s="98">
        <v>8</v>
      </c>
      <c r="L49" s="40"/>
      <c r="M49" s="98">
        <v>11</v>
      </c>
      <c r="N49" s="99">
        <v>14</v>
      </c>
      <c r="O49" s="100">
        <v>72</v>
      </c>
      <c r="P49" s="101" t="s">
        <v>202</v>
      </c>
      <c r="Q49" s="101" t="s">
        <v>36</v>
      </c>
      <c r="R49" s="101">
        <v>9</v>
      </c>
      <c r="S49" s="101">
        <v>500</v>
      </c>
      <c r="T49" s="101"/>
      <c r="U49" s="100">
        <v>22</v>
      </c>
      <c r="V49" s="99">
        <v>0</v>
      </c>
      <c r="W49" s="98">
        <v>-11</v>
      </c>
    </row>
    <row r="50" spans="1:23" ht="16.5" customHeight="1">
      <c r="A50" s="98">
        <v>-4</v>
      </c>
      <c r="B50" s="99">
        <v>4</v>
      </c>
      <c r="C50" s="100">
        <v>32</v>
      </c>
      <c r="D50" s="101" t="s">
        <v>69</v>
      </c>
      <c r="E50" s="101" t="s">
        <v>36</v>
      </c>
      <c r="F50" s="101">
        <v>8</v>
      </c>
      <c r="G50" s="101"/>
      <c r="H50" s="101">
        <v>110</v>
      </c>
      <c r="I50" s="100">
        <v>61</v>
      </c>
      <c r="J50" s="99">
        <v>10</v>
      </c>
      <c r="K50" s="98">
        <v>4</v>
      </c>
      <c r="L50" s="40"/>
      <c r="M50" s="98">
        <v>5</v>
      </c>
      <c r="N50" s="99">
        <v>10</v>
      </c>
      <c r="O50" s="100">
        <v>32</v>
      </c>
      <c r="P50" s="101" t="s">
        <v>202</v>
      </c>
      <c r="Q50" s="101" t="s">
        <v>36</v>
      </c>
      <c r="R50" s="101">
        <v>10</v>
      </c>
      <c r="S50" s="101">
        <v>200</v>
      </c>
      <c r="T50" s="101"/>
      <c r="U50" s="100">
        <v>61</v>
      </c>
      <c r="V50" s="99">
        <v>4</v>
      </c>
      <c r="W50" s="98">
        <v>-5</v>
      </c>
    </row>
    <row r="51" spans="1:23" ht="16.5" customHeight="1">
      <c r="A51" s="98">
        <v>2</v>
      </c>
      <c r="B51" s="99">
        <v>8</v>
      </c>
      <c r="C51" s="100">
        <v>62</v>
      </c>
      <c r="D51" s="101" t="s">
        <v>70</v>
      </c>
      <c r="E51" s="101" t="s">
        <v>35</v>
      </c>
      <c r="F51" s="101">
        <v>8</v>
      </c>
      <c r="G51" s="101">
        <v>100</v>
      </c>
      <c r="H51" s="101"/>
      <c r="I51" s="100">
        <v>31</v>
      </c>
      <c r="J51" s="99">
        <v>6</v>
      </c>
      <c r="K51" s="98">
        <v>-2</v>
      </c>
      <c r="L51" s="40"/>
      <c r="M51" s="98">
        <v>5</v>
      </c>
      <c r="N51" s="99">
        <v>10</v>
      </c>
      <c r="O51" s="100">
        <v>62</v>
      </c>
      <c r="P51" s="101" t="s">
        <v>202</v>
      </c>
      <c r="Q51" s="101" t="s">
        <v>36</v>
      </c>
      <c r="R51" s="101">
        <v>10</v>
      </c>
      <c r="S51" s="101">
        <v>200</v>
      </c>
      <c r="T51" s="101"/>
      <c r="U51" s="100">
        <v>31</v>
      </c>
      <c r="V51" s="99">
        <v>4</v>
      </c>
      <c r="W51" s="98">
        <v>-5</v>
      </c>
    </row>
    <row r="52" spans="1:23" ht="16.5" customHeight="1">
      <c r="A52" s="98">
        <v>4</v>
      </c>
      <c r="B52" s="99">
        <v>14</v>
      </c>
      <c r="C52" s="100">
        <v>42</v>
      </c>
      <c r="D52" s="101" t="s">
        <v>61</v>
      </c>
      <c r="E52" s="101" t="s">
        <v>35</v>
      </c>
      <c r="F52" s="101">
        <v>8</v>
      </c>
      <c r="G52" s="101">
        <v>200</v>
      </c>
      <c r="H52" s="101"/>
      <c r="I52" s="100">
        <v>51</v>
      </c>
      <c r="J52" s="102">
        <v>0</v>
      </c>
      <c r="K52" s="103">
        <v>-4</v>
      </c>
      <c r="L52" s="104"/>
      <c r="M52" s="103">
        <v>-13</v>
      </c>
      <c r="N52" s="102">
        <v>0</v>
      </c>
      <c r="O52" s="100">
        <v>42</v>
      </c>
      <c r="P52" s="101" t="s">
        <v>202</v>
      </c>
      <c r="Q52" s="101" t="s">
        <v>36</v>
      </c>
      <c r="R52" s="101">
        <v>11</v>
      </c>
      <c r="S52" s="101"/>
      <c r="T52" s="101">
        <v>750</v>
      </c>
      <c r="U52" s="100">
        <v>51</v>
      </c>
      <c r="V52" s="99">
        <v>14</v>
      </c>
      <c r="W52" s="98">
        <v>13</v>
      </c>
    </row>
    <row r="53" spans="1:23" ht="16.5" customHeight="1">
      <c r="A53" s="98">
        <v>-5</v>
      </c>
      <c r="B53" s="99">
        <v>2</v>
      </c>
      <c r="C53" s="100">
        <v>52</v>
      </c>
      <c r="D53" s="101" t="s">
        <v>79</v>
      </c>
      <c r="E53" s="101" t="s">
        <v>36</v>
      </c>
      <c r="F53" s="101">
        <v>9</v>
      </c>
      <c r="G53" s="101"/>
      <c r="H53" s="101">
        <v>140</v>
      </c>
      <c r="I53" s="100">
        <v>41</v>
      </c>
      <c r="J53" s="99">
        <v>12</v>
      </c>
      <c r="K53" s="98">
        <v>5</v>
      </c>
      <c r="L53" s="40"/>
      <c r="M53" s="98">
        <v>-12</v>
      </c>
      <c r="N53" s="99">
        <v>2</v>
      </c>
      <c r="O53" s="100">
        <v>52</v>
      </c>
      <c r="P53" s="101" t="s">
        <v>201</v>
      </c>
      <c r="Q53" s="101" t="s">
        <v>36</v>
      </c>
      <c r="R53" s="101">
        <v>11</v>
      </c>
      <c r="S53" s="101"/>
      <c r="T53" s="101">
        <v>600</v>
      </c>
      <c r="U53" s="100">
        <v>41</v>
      </c>
      <c r="V53" s="99">
        <v>12</v>
      </c>
      <c r="W53" s="98">
        <v>12</v>
      </c>
    </row>
    <row r="54" spans="1:23" s="65" customFormat="1" ht="9.75" customHeight="1">
      <c r="A54" s="41"/>
      <c r="B54" s="41"/>
      <c r="C54" s="105"/>
      <c r="D54" s="41"/>
      <c r="E54" s="41"/>
      <c r="F54" s="41"/>
      <c r="G54" s="41"/>
      <c r="H54" s="41"/>
      <c r="I54" s="105"/>
      <c r="J54" s="41"/>
      <c r="K54" s="41"/>
      <c r="L54" s="89"/>
      <c r="M54" s="41"/>
      <c r="N54" s="41"/>
      <c r="O54" s="105"/>
      <c r="P54" s="41"/>
      <c r="Q54" s="41"/>
      <c r="R54" s="41"/>
      <c r="S54" s="41"/>
      <c r="T54" s="41"/>
      <c r="U54" s="105"/>
      <c r="V54" s="41"/>
      <c r="W54" s="41"/>
    </row>
    <row r="55" spans="1:23" s="65" customFormat="1" ht="15">
      <c r="A55" s="32"/>
      <c r="B55" s="33" t="s">
        <v>10</v>
      </c>
      <c r="C55" s="34"/>
      <c r="D55" s="33"/>
      <c r="E55" s="35" t="s">
        <v>64</v>
      </c>
      <c r="F55" s="36"/>
      <c r="G55" s="37" t="s">
        <v>12</v>
      </c>
      <c r="H55" s="37"/>
      <c r="I55" s="38" t="s">
        <v>13</v>
      </c>
      <c r="J55" s="38"/>
      <c r="K55" s="39"/>
      <c r="L55" s="40">
        <v>150</v>
      </c>
      <c r="M55" s="32"/>
      <c r="N55" s="33" t="s">
        <v>10</v>
      </c>
      <c r="O55" s="34"/>
      <c r="P55" s="33"/>
      <c r="Q55" s="35" t="s">
        <v>65</v>
      </c>
      <c r="R55" s="36"/>
      <c r="S55" s="37" t="s">
        <v>12</v>
      </c>
      <c r="T55" s="37"/>
      <c r="U55" s="38" t="s">
        <v>15</v>
      </c>
      <c r="V55" s="38"/>
      <c r="W55" s="39"/>
    </row>
    <row r="56" spans="1:23" s="65" customFormat="1" ht="12.75">
      <c r="A56" s="42"/>
      <c r="B56" s="42"/>
      <c r="C56" s="43"/>
      <c r="D56" s="44"/>
      <c r="E56" s="44"/>
      <c r="F56" s="44"/>
      <c r="G56" s="45" t="s">
        <v>16</v>
      </c>
      <c r="H56" s="45"/>
      <c r="I56" s="38" t="s">
        <v>18</v>
      </c>
      <c r="J56" s="38"/>
      <c r="K56" s="39"/>
      <c r="L56" s="40">
        <v>150</v>
      </c>
      <c r="M56" s="42"/>
      <c r="N56" s="42"/>
      <c r="O56" s="43"/>
      <c r="P56" s="44"/>
      <c r="Q56" s="44"/>
      <c r="R56" s="44"/>
      <c r="S56" s="45" t="s">
        <v>16</v>
      </c>
      <c r="T56" s="45"/>
      <c r="U56" s="38" t="s">
        <v>54</v>
      </c>
      <c r="V56" s="38"/>
      <c r="W56" s="39"/>
    </row>
    <row r="57" spans="1:23" ht="4.5" customHeight="1">
      <c r="A57" s="46"/>
      <c r="B57" s="47"/>
      <c r="C57" s="48"/>
      <c r="D57" s="49"/>
      <c r="E57" s="50"/>
      <c r="F57" s="51"/>
      <c r="G57" s="52"/>
      <c r="H57" s="52"/>
      <c r="I57" s="48"/>
      <c r="J57" s="47"/>
      <c r="K57" s="53"/>
      <c r="L57" s="40"/>
      <c r="M57" s="46"/>
      <c r="N57" s="47"/>
      <c r="O57" s="48"/>
      <c r="P57" s="49"/>
      <c r="Q57" s="50"/>
      <c r="R57" s="51"/>
      <c r="S57" s="52"/>
      <c r="T57" s="52"/>
      <c r="U57" s="48"/>
      <c r="V57" s="47"/>
      <c r="W57" s="53"/>
    </row>
    <row r="58" spans="1:23" s="65" customFormat="1" ht="12.75" customHeight="1">
      <c r="A58" s="54" t="s">
        <v>135</v>
      </c>
      <c r="B58" s="55"/>
      <c r="C58" s="56"/>
      <c r="D58" s="57"/>
      <c r="E58" s="58" t="s">
        <v>19</v>
      </c>
      <c r="F58" s="59" t="s">
        <v>111</v>
      </c>
      <c r="G58" s="60"/>
      <c r="H58" s="61"/>
      <c r="I58" s="135">
        <v>0</v>
      </c>
      <c r="J58" s="135"/>
      <c r="K58" s="136"/>
      <c r="L58" s="62"/>
      <c r="M58" s="63" t="s">
        <v>135</v>
      </c>
      <c r="N58" s="55"/>
      <c r="O58" s="56"/>
      <c r="P58" s="57"/>
      <c r="Q58" s="58" t="s">
        <v>19</v>
      </c>
      <c r="R58" s="64" t="s">
        <v>203</v>
      </c>
      <c r="S58" s="60"/>
      <c r="T58" s="61"/>
      <c r="U58" s="135">
        <v>0</v>
      </c>
      <c r="V58" s="135"/>
      <c r="W58" s="136"/>
    </row>
    <row r="59" spans="1:23" s="65" customFormat="1" ht="12.75" customHeight="1">
      <c r="A59" s="66"/>
      <c r="B59" s="55"/>
      <c r="C59" s="56"/>
      <c r="D59" s="57"/>
      <c r="E59" s="67" t="s">
        <v>21</v>
      </c>
      <c r="F59" s="59" t="s">
        <v>104</v>
      </c>
      <c r="G59" s="68"/>
      <c r="H59" s="69"/>
      <c r="I59" s="73"/>
      <c r="J59" s="130">
        <v>24.1</v>
      </c>
      <c r="K59" s="131"/>
      <c r="L59" s="62"/>
      <c r="M59" s="66"/>
      <c r="N59" s="55"/>
      <c r="O59" s="56"/>
      <c r="P59" s="57"/>
      <c r="Q59" s="67" t="s">
        <v>21</v>
      </c>
      <c r="R59" s="64" t="s">
        <v>58</v>
      </c>
      <c r="S59" s="68"/>
      <c r="T59" s="69"/>
      <c r="U59" s="73"/>
      <c r="V59" s="130">
        <v>7.1</v>
      </c>
      <c r="W59" s="131"/>
    </row>
    <row r="60" spans="1:23" s="65" customFormat="1" ht="12.75" customHeight="1">
      <c r="A60" s="66"/>
      <c r="B60" s="55"/>
      <c r="C60" s="56"/>
      <c r="D60" s="57"/>
      <c r="E60" s="67" t="s">
        <v>23</v>
      </c>
      <c r="F60" s="59" t="s">
        <v>204</v>
      </c>
      <c r="G60" s="60"/>
      <c r="H60" s="69"/>
      <c r="I60" s="132">
        <v>5.1</v>
      </c>
      <c r="J60" s="130" t="s">
        <v>140</v>
      </c>
      <c r="K60" s="133">
        <v>1.1</v>
      </c>
      <c r="L60" s="62"/>
      <c r="M60" s="66"/>
      <c r="N60" s="55"/>
      <c r="O60" s="56"/>
      <c r="P60" s="57"/>
      <c r="Q60" s="67" t="s">
        <v>23</v>
      </c>
      <c r="R60" s="64" t="s">
        <v>205</v>
      </c>
      <c r="S60" s="60"/>
      <c r="T60" s="69"/>
      <c r="U60" s="132">
        <v>7.1</v>
      </c>
      <c r="V60" s="130" t="s">
        <v>140</v>
      </c>
      <c r="W60" s="133">
        <v>17.1</v>
      </c>
    </row>
    <row r="61" spans="1:23" s="65" customFormat="1" ht="12.75" customHeight="1">
      <c r="A61" s="66"/>
      <c r="B61" s="55"/>
      <c r="C61" s="56"/>
      <c r="D61" s="57"/>
      <c r="E61" s="58" t="s">
        <v>24</v>
      </c>
      <c r="F61" s="59" t="s">
        <v>76</v>
      </c>
      <c r="G61" s="60"/>
      <c r="H61" s="69"/>
      <c r="I61" s="73"/>
      <c r="J61" s="130">
        <v>10.1</v>
      </c>
      <c r="K61" s="131"/>
      <c r="L61" s="62"/>
      <c r="M61" s="66"/>
      <c r="N61" s="55"/>
      <c r="O61" s="56"/>
      <c r="P61" s="57"/>
      <c r="Q61" s="58" t="s">
        <v>24</v>
      </c>
      <c r="R61" s="64" t="s">
        <v>206</v>
      </c>
      <c r="S61" s="60"/>
      <c r="T61" s="69"/>
      <c r="U61" s="73"/>
      <c r="V61" s="130">
        <v>9.1</v>
      </c>
      <c r="W61" s="131"/>
    </row>
    <row r="62" spans="1:23" s="65" customFormat="1" ht="12.75" customHeight="1">
      <c r="A62" s="71" t="s">
        <v>19</v>
      </c>
      <c r="B62" s="59" t="s">
        <v>207</v>
      </c>
      <c r="C62" s="56"/>
      <c r="D62" s="57"/>
      <c r="E62" s="72"/>
      <c r="F62" s="60"/>
      <c r="G62" s="58" t="s">
        <v>19</v>
      </c>
      <c r="H62" s="59" t="s">
        <v>26</v>
      </c>
      <c r="I62" s="60"/>
      <c r="J62" s="73"/>
      <c r="K62" s="70"/>
      <c r="L62" s="62"/>
      <c r="M62" s="71" t="s">
        <v>19</v>
      </c>
      <c r="N62" s="64" t="s">
        <v>147</v>
      </c>
      <c r="O62" s="56"/>
      <c r="P62" s="57"/>
      <c r="Q62" s="72"/>
      <c r="R62" s="106"/>
      <c r="S62" s="58" t="s">
        <v>19</v>
      </c>
      <c r="T62" s="59" t="s">
        <v>95</v>
      </c>
      <c r="U62" s="60"/>
      <c r="V62" s="73"/>
      <c r="W62" s="70"/>
    </row>
    <row r="63" spans="1:23" s="65" customFormat="1" ht="12.75" customHeight="1">
      <c r="A63" s="74" t="s">
        <v>21</v>
      </c>
      <c r="B63" s="59" t="s">
        <v>208</v>
      </c>
      <c r="C63" s="75"/>
      <c r="D63" s="57"/>
      <c r="E63" s="72"/>
      <c r="F63" s="69"/>
      <c r="G63" s="67" t="s">
        <v>21</v>
      </c>
      <c r="H63" s="59" t="s">
        <v>209</v>
      </c>
      <c r="I63" s="60"/>
      <c r="J63" s="73"/>
      <c r="K63" s="70"/>
      <c r="L63" s="62"/>
      <c r="M63" s="74" t="s">
        <v>21</v>
      </c>
      <c r="N63" s="64" t="s">
        <v>109</v>
      </c>
      <c r="O63" s="75"/>
      <c r="P63" s="57"/>
      <c r="Q63" s="72"/>
      <c r="R63" s="107"/>
      <c r="S63" s="67" t="s">
        <v>21</v>
      </c>
      <c r="T63" s="59" t="s">
        <v>210</v>
      </c>
      <c r="U63" s="60"/>
      <c r="V63" s="73"/>
      <c r="W63" s="70"/>
    </row>
    <row r="64" spans="1:23" s="65" customFormat="1" ht="12.75" customHeight="1">
      <c r="A64" s="74" t="s">
        <v>23</v>
      </c>
      <c r="B64" s="59" t="s">
        <v>25</v>
      </c>
      <c r="C64" s="56"/>
      <c r="D64" s="57"/>
      <c r="E64" s="72"/>
      <c r="F64" s="69"/>
      <c r="G64" s="67" t="s">
        <v>23</v>
      </c>
      <c r="H64" s="59" t="s">
        <v>211</v>
      </c>
      <c r="I64" s="60"/>
      <c r="J64" s="60"/>
      <c r="K64" s="70"/>
      <c r="L64" s="62"/>
      <c r="M64" s="74" t="s">
        <v>23</v>
      </c>
      <c r="N64" s="64" t="s">
        <v>86</v>
      </c>
      <c r="O64" s="56"/>
      <c r="P64" s="57"/>
      <c r="Q64" s="72"/>
      <c r="R64" s="107"/>
      <c r="S64" s="67" t="s">
        <v>23</v>
      </c>
      <c r="T64" s="59" t="s">
        <v>212</v>
      </c>
      <c r="U64" s="60"/>
      <c r="V64" s="60"/>
      <c r="W64" s="70"/>
    </row>
    <row r="65" spans="1:23" s="65" customFormat="1" ht="12.75" customHeight="1">
      <c r="A65" s="71" t="s">
        <v>24</v>
      </c>
      <c r="B65" s="59" t="s">
        <v>213</v>
      </c>
      <c r="C65" s="75"/>
      <c r="D65" s="57"/>
      <c r="E65" s="72"/>
      <c r="F65" s="60"/>
      <c r="G65" s="58" t="s">
        <v>24</v>
      </c>
      <c r="H65" s="59" t="s">
        <v>84</v>
      </c>
      <c r="I65" s="59" t="s">
        <v>27</v>
      </c>
      <c r="J65" s="73"/>
      <c r="K65" s="70"/>
      <c r="L65" s="62"/>
      <c r="M65" s="71" t="s">
        <v>24</v>
      </c>
      <c r="N65" s="64" t="s">
        <v>207</v>
      </c>
      <c r="O65" s="75"/>
      <c r="P65" s="57"/>
      <c r="Q65" s="72"/>
      <c r="R65" s="106"/>
      <c r="S65" s="58" t="s">
        <v>24</v>
      </c>
      <c r="T65" s="59" t="s">
        <v>20</v>
      </c>
      <c r="U65" s="59" t="s">
        <v>27</v>
      </c>
      <c r="V65" s="73"/>
      <c r="W65" s="70"/>
    </row>
    <row r="66" spans="1:23" s="65" customFormat="1" ht="12.75" customHeight="1">
      <c r="A66" s="76"/>
      <c r="B66" s="75"/>
      <c r="C66" s="75"/>
      <c r="D66" s="57"/>
      <c r="E66" s="58" t="s">
        <v>19</v>
      </c>
      <c r="F66" s="59" t="s">
        <v>214</v>
      </c>
      <c r="G66" s="60"/>
      <c r="H66" s="77" t="s">
        <v>30</v>
      </c>
      <c r="I66" s="59" t="s">
        <v>215</v>
      </c>
      <c r="J66" s="73"/>
      <c r="K66" s="70"/>
      <c r="L66" s="62"/>
      <c r="M66" s="76"/>
      <c r="N66" s="108"/>
      <c r="O66" s="75"/>
      <c r="P66" s="57"/>
      <c r="Q66" s="58" t="s">
        <v>19</v>
      </c>
      <c r="R66" s="64" t="s">
        <v>216</v>
      </c>
      <c r="S66" s="60"/>
      <c r="T66" s="77" t="s">
        <v>30</v>
      </c>
      <c r="U66" s="59" t="s">
        <v>217</v>
      </c>
      <c r="V66" s="73"/>
      <c r="W66" s="70"/>
    </row>
    <row r="67" spans="1:23" s="65" customFormat="1" ht="12.75" customHeight="1">
      <c r="A67" s="66"/>
      <c r="B67" s="59" t="s">
        <v>32</v>
      </c>
      <c r="C67" s="56"/>
      <c r="D67" s="57"/>
      <c r="E67" s="67" t="s">
        <v>21</v>
      </c>
      <c r="F67" s="59" t="s">
        <v>218</v>
      </c>
      <c r="G67" s="60"/>
      <c r="H67" s="77" t="s">
        <v>33</v>
      </c>
      <c r="I67" s="59" t="s">
        <v>219</v>
      </c>
      <c r="J67" s="55"/>
      <c r="K67" s="70"/>
      <c r="L67" s="62"/>
      <c r="M67" s="66"/>
      <c r="N67" s="64" t="s">
        <v>32</v>
      </c>
      <c r="O67" s="56"/>
      <c r="P67" s="57"/>
      <c r="Q67" s="67" t="s">
        <v>21</v>
      </c>
      <c r="R67" s="64" t="s">
        <v>220</v>
      </c>
      <c r="S67" s="60"/>
      <c r="T67" s="77" t="s">
        <v>33</v>
      </c>
      <c r="U67" s="59" t="s">
        <v>217</v>
      </c>
      <c r="V67" s="55"/>
      <c r="W67" s="70"/>
    </row>
    <row r="68" spans="1:23" s="65" customFormat="1" ht="12.75" customHeight="1">
      <c r="A68" s="66"/>
      <c r="B68" s="59" t="s">
        <v>221</v>
      </c>
      <c r="C68" s="56"/>
      <c r="D68" s="57"/>
      <c r="E68" s="67" t="s">
        <v>23</v>
      </c>
      <c r="F68" s="59" t="s">
        <v>222</v>
      </c>
      <c r="G68" s="73"/>
      <c r="H68" s="77" t="s">
        <v>35</v>
      </c>
      <c r="I68" s="59" t="s">
        <v>223</v>
      </c>
      <c r="J68" s="55"/>
      <c r="K68" s="70"/>
      <c r="L68" s="62"/>
      <c r="M68" s="66"/>
      <c r="N68" s="64" t="s">
        <v>224</v>
      </c>
      <c r="O68" s="56"/>
      <c r="P68" s="57"/>
      <c r="Q68" s="67" t="s">
        <v>23</v>
      </c>
      <c r="R68" s="64" t="s">
        <v>112</v>
      </c>
      <c r="S68" s="73"/>
      <c r="T68" s="77" t="s">
        <v>35</v>
      </c>
      <c r="U68" s="59" t="s">
        <v>225</v>
      </c>
      <c r="V68" s="55"/>
      <c r="W68" s="70"/>
    </row>
    <row r="69" spans="1:23" s="65" customFormat="1" ht="12.75" customHeight="1">
      <c r="A69" s="78"/>
      <c r="B69" s="72"/>
      <c r="C69" s="72"/>
      <c r="D69" s="57"/>
      <c r="E69" s="58" t="s">
        <v>24</v>
      </c>
      <c r="F69" s="59" t="s">
        <v>226</v>
      </c>
      <c r="G69" s="72"/>
      <c r="H69" s="77" t="s">
        <v>36</v>
      </c>
      <c r="I69" s="59" t="s">
        <v>223</v>
      </c>
      <c r="J69" s="72"/>
      <c r="K69" s="79"/>
      <c r="L69" s="80"/>
      <c r="M69" s="78"/>
      <c r="N69" s="72"/>
      <c r="O69" s="72"/>
      <c r="P69" s="57"/>
      <c r="Q69" s="58" t="s">
        <v>24</v>
      </c>
      <c r="R69" s="64" t="s">
        <v>57</v>
      </c>
      <c r="S69" s="72"/>
      <c r="T69" s="77" t="s">
        <v>36</v>
      </c>
      <c r="U69" s="59" t="s">
        <v>225</v>
      </c>
      <c r="V69" s="72"/>
      <c r="W69" s="79"/>
    </row>
    <row r="70" spans="1:23" ht="4.5" customHeight="1">
      <c r="A70" s="81"/>
      <c r="B70" s="82"/>
      <c r="C70" s="83"/>
      <c r="D70" s="84"/>
      <c r="E70" s="85"/>
      <c r="F70" s="86"/>
      <c r="G70" s="87"/>
      <c r="H70" s="87"/>
      <c r="I70" s="83"/>
      <c r="J70" s="82"/>
      <c r="K70" s="88"/>
      <c r="M70" s="81"/>
      <c r="N70" s="82"/>
      <c r="O70" s="83"/>
      <c r="P70" s="84"/>
      <c r="Q70" s="85"/>
      <c r="R70" s="86"/>
      <c r="S70" s="87"/>
      <c r="T70" s="87"/>
      <c r="U70" s="83"/>
      <c r="V70" s="82"/>
      <c r="W70" s="88"/>
    </row>
    <row r="71" spans="1:23" ht="12.75" customHeight="1">
      <c r="A71" s="90"/>
      <c r="B71" s="90" t="s">
        <v>37</v>
      </c>
      <c r="C71" s="91"/>
      <c r="D71" s="92" t="s">
        <v>38</v>
      </c>
      <c r="E71" s="92" t="s">
        <v>39</v>
      </c>
      <c r="F71" s="92" t="s">
        <v>40</v>
      </c>
      <c r="G71" s="93" t="s">
        <v>41</v>
      </c>
      <c r="H71" s="93"/>
      <c r="I71" s="91" t="s">
        <v>42</v>
      </c>
      <c r="J71" s="92" t="s">
        <v>37</v>
      </c>
      <c r="K71" s="90" t="s">
        <v>43</v>
      </c>
      <c r="L71" s="40">
        <v>150</v>
      </c>
      <c r="M71" s="90"/>
      <c r="N71" s="90" t="s">
        <v>37</v>
      </c>
      <c r="O71" s="91"/>
      <c r="P71" s="92" t="s">
        <v>38</v>
      </c>
      <c r="Q71" s="92" t="s">
        <v>39</v>
      </c>
      <c r="R71" s="92" t="s">
        <v>40</v>
      </c>
      <c r="S71" s="93" t="s">
        <v>41</v>
      </c>
      <c r="T71" s="93"/>
      <c r="U71" s="91" t="s">
        <v>42</v>
      </c>
      <c r="V71" s="92" t="s">
        <v>37</v>
      </c>
      <c r="W71" s="90" t="s">
        <v>43</v>
      </c>
    </row>
    <row r="72" spans="1:23" ht="12.75">
      <c r="A72" s="94" t="s">
        <v>43</v>
      </c>
      <c r="B72" s="94" t="s">
        <v>44</v>
      </c>
      <c r="C72" s="95" t="s">
        <v>45</v>
      </c>
      <c r="D72" s="96" t="s">
        <v>46</v>
      </c>
      <c r="E72" s="96" t="s">
        <v>47</v>
      </c>
      <c r="F72" s="96"/>
      <c r="G72" s="97" t="s">
        <v>45</v>
      </c>
      <c r="H72" s="97" t="s">
        <v>42</v>
      </c>
      <c r="I72" s="95"/>
      <c r="J72" s="94" t="s">
        <v>44</v>
      </c>
      <c r="K72" s="94"/>
      <c r="L72" s="40">
        <v>150</v>
      </c>
      <c r="M72" s="94" t="s">
        <v>43</v>
      </c>
      <c r="N72" s="94" t="s">
        <v>44</v>
      </c>
      <c r="O72" s="95" t="s">
        <v>45</v>
      </c>
      <c r="P72" s="96" t="s">
        <v>46</v>
      </c>
      <c r="Q72" s="96" t="s">
        <v>47</v>
      </c>
      <c r="R72" s="96"/>
      <c r="S72" s="97" t="s">
        <v>45</v>
      </c>
      <c r="T72" s="97" t="s">
        <v>42</v>
      </c>
      <c r="U72" s="95"/>
      <c r="V72" s="94" t="s">
        <v>44</v>
      </c>
      <c r="W72" s="94"/>
    </row>
    <row r="73" spans="1:23" ht="16.5" customHeight="1">
      <c r="A73" s="98">
        <v>-15</v>
      </c>
      <c r="B73" s="99">
        <v>2</v>
      </c>
      <c r="C73" s="100">
        <v>11</v>
      </c>
      <c r="D73" s="101" t="s">
        <v>49</v>
      </c>
      <c r="E73" s="101" t="s">
        <v>33</v>
      </c>
      <c r="F73" s="101">
        <v>11</v>
      </c>
      <c r="G73" s="101"/>
      <c r="H73" s="101">
        <v>100</v>
      </c>
      <c r="I73" s="100">
        <v>82</v>
      </c>
      <c r="J73" s="99">
        <v>12</v>
      </c>
      <c r="K73" s="98">
        <v>15</v>
      </c>
      <c r="L73" s="40"/>
      <c r="M73" s="98">
        <v>-2</v>
      </c>
      <c r="N73" s="99">
        <v>3</v>
      </c>
      <c r="O73" s="100">
        <v>11</v>
      </c>
      <c r="P73" s="101" t="s">
        <v>89</v>
      </c>
      <c r="Q73" s="101" t="s">
        <v>35</v>
      </c>
      <c r="R73" s="101">
        <v>9</v>
      </c>
      <c r="S73" s="101">
        <v>100</v>
      </c>
      <c r="T73" s="101"/>
      <c r="U73" s="100">
        <v>82</v>
      </c>
      <c r="V73" s="99">
        <v>11</v>
      </c>
      <c r="W73" s="98">
        <v>2</v>
      </c>
    </row>
    <row r="74" spans="1:23" ht="16.5" customHeight="1">
      <c r="A74" s="98">
        <v>7</v>
      </c>
      <c r="B74" s="99">
        <v>13</v>
      </c>
      <c r="C74" s="100">
        <v>81</v>
      </c>
      <c r="D74" s="101" t="s">
        <v>49</v>
      </c>
      <c r="E74" s="101" t="s">
        <v>30</v>
      </c>
      <c r="F74" s="101">
        <v>12</v>
      </c>
      <c r="G74" s="101">
        <v>1440</v>
      </c>
      <c r="H74" s="101"/>
      <c r="I74" s="100">
        <v>12</v>
      </c>
      <c r="J74" s="99">
        <v>1</v>
      </c>
      <c r="K74" s="98">
        <v>-7</v>
      </c>
      <c r="L74" s="40"/>
      <c r="M74" s="98">
        <v>-2</v>
      </c>
      <c r="N74" s="99">
        <v>3</v>
      </c>
      <c r="O74" s="100">
        <v>81</v>
      </c>
      <c r="P74" s="101" t="s">
        <v>89</v>
      </c>
      <c r="Q74" s="101" t="s">
        <v>35</v>
      </c>
      <c r="R74" s="101">
        <v>9</v>
      </c>
      <c r="S74" s="101">
        <v>100</v>
      </c>
      <c r="T74" s="101"/>
      <c r="U74" s="100">
        <v>12</v>
      </c>
      <c r="V74" s="99">
        <v>11</v>
      </c>
      <c r="W74" s="98">
        <v>2</v>
      </c>
    </row>
    <row r="75" spans="1:23" ht="16.5" customHeight="1">
      <c r="A75" s="98">
        <v>7</v>
      </c>
      <c r="B75" s="99">
        <v>13</v>
      </c>
      <c r="C75" s="100">
        <v>21</v>
      </c>
      <c r="D75" s="101" t="s">
        <v>49</v>
      </c>
      <c r="E75" s="101" t="s">
        <v>33</v>
      </c>
      <c r="F75" s="101">
        <v>12</v>
      </c>
      <c r="G75" s="101">
        <v>1440</v>
      </c>
      <c r="H75" s="101"/>
      <c r="I75" s="100">
        <v>71</v>
      </c>
      <c r="J75" s="102">
        <v>1</v>
      </c>
      <c r="K75" s="103">
        <v>-7</v>
      </c>
      <c r="L75" s="104"/>
      <c r="M75" s="103">
        <v>8</v>
      </c>
      <c r="N75" s="102">
        <v>13</v>
      </c>
      <c r="O75" s="100">
        <v>21</v>
      </c>
      <c r="P75" s="101" t="s">
        <v>200</v>
      </c>
      <c r="Q75" s="101" t="s">
        <v>35</v>
      </c>
      <c r="R75" s="101">
        <v>9</v>
      </c>
      <c r="S75" s="101">
        <v>500</v>
      </c>
      <c r="T75" s="101"/>
      <c r="U75" s="100">
        <v>71</v>
      </c>
      <c r="V75" s="99">
        <v>1</v>
      </c>
      <c r="W75" s="98">
        <v>-8</v>
      </c>
    </row>
    <row r="76" spans="1:23" ht="16.5" customHeight="1">
      <c r="A76" s="98">
        <v>-14</v>
      </c>
      <c r="B76" s="99">
        <v>4</v>
      </c>
      <c r="C76" s="100">
        <v>72</v>
      </c>
      <c r="D76" s="101" t="s">
        <v>63</v>
      </c>
      <c r="E76" s="101" t="s">
        <v>30</v>
      </c>
      <c r="F76" s="101">
        <v>12</v>
      </c>
      <c r="G76" s="101">
        <v>230</v>
      </c>
      <c r="H76" s="101"/>
      <c r="I76" s="100">
        <v>22</v>
      </c>
      <c r="J76" s="99">
        <v>10</v>
      </c>
      <c r="K76" s="98">
        <v>14</v>
      </c>
      <c r="L76" s="40"/>
      <c r="M76" s="98">
        <v>-2</v>
      </c>
      <c r="N76" s="99">
        <v>3</v>
      </c>
      <c r="O76" s="100">
        <v>72</v>
      </c>
      <c r="P76" s="101" t="s">
        <v>89</v>
      </c>
      <c r="Q76" s="101" t="s">
        <v>35</v>
      </c>
      <c r="R76" s="101">
        <v>9</v>
      </c>
      <c r="S76" s="101">
        <v>100</v>
      </c>
      <c r="T76" s="101"/>
      <c r="U76" s="100">
        <v>22</v>
      </c>
      <c r="V76" s="99">
        <v>11</v>
      </c>
      <c r="W76" s="98">
        <v>2</v>
      </c>
    </row>
    <row r="77" spans="1:23" ht="16.5" customHeight="1">
      <c r="A77" s="98">
        <v>7</v>
      </c>
      <c r="B77" s="99">
        <v>8</v>
      </c>
      <c r="C77" s="100">
        <v>32</v>
      </c>
      <c r="D77" s="101" t="s">
        <v>169</v>
      </c>
      <c r="E77" s="101" t="s">
        <v>30</v>
      </c>
      <c r="F77" s="101">
        <v>12</v>
      </c>
      <c r="G77" s="101">
        <v>1430</v>
      </c>
      <c r="H77" s="101"/>
      <c r="I77" s="100">
        <v>61</v>
      </c>
      <c r="J77" s="99">
        <v>6</v>
      </c>
      <c r="K77" s="98">
        <v>-7</v>
      </c>
      <c r="L77" s="40"/>
      <c r="M77" s="98">
        <v>1</v>
      </c>
      <c r="N77" s="99">
        <v>8</v>
      </c>
      <c r="O77" s="100">
        <v>32</v>
      </c>
      <c r="P77" s="101" t="s">
        <v>81</v>
      </c>
      <c r="Q77" s="101" t="s">
        <v>35</v>
      </c>
      <c r="R77" s="101">
        <v>9</v>
      </c>
      <c r="S77" s="101">
        <v>200</v>
      </c>
      <c r="T77" s="101"/>
      <c r="U77" s="100">
        <v>61</v>
      </c>
      <c r="V77" s="99">
        <v>6</v>
      </c>
      <c r="W77" s="98">
        <v>-1</v>
      </c>
    </row>
    <row r="78" spans="1:23" ht="16.5" customHeight="1">
      <c r="A78" s="98">
        <v>7</v>
      </c>
      <c r="B78" s="99">
        <v>8</v>
      </c>
      <c r="C78" s="100">
        <v>62</v>
      </c>
      <c r="D78" s="101" t="s">
        <v>169</v>
      </c>
      <c r="E78" s="101" t="s">
        <v>30</v>
      </c>
      <c r="F78" s="101">
        <v>12</v>
      </c>
      <c r="G78" s="101">
        <v>1430</v>
      </c>
      <c r="H78" s="101"/>
      <c r="I78" s="100">
        <v>31</v>
      </c>
      <c r="J78" s="99">
        <v>6</v>
      </c>
      <c r="K78" s="98">
        <v>-7</v>
      </c>
      <c r="L78" s="40"/>
      <c r="M78" s="98">
        <v>3</v>
      </c>
      <c r="N78" s="99">
        <v>10</v>
      </c>
      <c r="O78" s="100">
        <v>62</v>
      </c>
      <c r="P78" s="101" t="s">
        <v>227</v>
      </c>
      <c r="Q78" s="101" t="s">
        <v>35</v>
      </c>
      <c r="R78" s="101">
        <v>9</v>
      </c>
      <c r="S78" s="101">
        <v>300</v>
      </c>
      <c r="T78" s="101"/>
      <c r="U78" s="100">
        <v>31</v>
      </c>
      <c r="V78" s="99">
        <v>4</v>
      </c>
      <c r="W78" s="98">
        <v>-3</v>
      </c>
    </row>
    <row r="79" spans="1:23" ht="16.5" customHeight="1">
      <c r="A79" s="98">
        <v>-16</v>
      </c>
      <c r="B79" s="99">
        <v>0</v>
      </c>
      <c r="C79" s="100">
        <v>42</v>
      </c>
      <c r="D79" s="101" t="s">
        <v>228</v>
      </c>
      <c r="E79" s="101" t="s">
        <v>33</v>
      </c>
      <c r="F79" s="101">
        <v>12</v>
      </c>
      <c r="G79" s="101"/>
      <c r="H79" s="101">
        <v>200</v>
      </c>
      <c r="I79" s="100">
        <v>51</v>
      </c>
      <c r="J79" s="102">
        <v>14</v>
      </c>
      <c r="K79" s="103">
        <v>16</v>
      </c>
      <c r="L79" s="104"/>
      <c r="M79" s="103">
        <v>-2</v>
      </c>
      <c r="N79" s="102">
        <v>3</v>
      </c>
      <c r="O79" s="100">
        <v>42</v>
      </c>
      <c r="P79" s="101" t="s">
        <v>89</v>
      </c>
      <c r="Q79" s="101" t="s">
        <v>35</v>
      </c>
      <c r="R79" s="101">
        <v>9</v>
      </c>
      <c r="S79" s="101">
        <v>100</v>
      </c>
      <c r="T79" s="101"/>
      <c r="U79" s="100">
        <v>51</v>
      </c>
      <c r="V79" s="99">
        <v>11</v>
      </c>
      <c r="W79" s="98">
        <v>2</v>
      </c>
    </row>
    <row r="80" spans="1:23" ht="16.5" customHeight="1">
      <c r="A80" s="98">
        <v>7</v>
      </c>
      <c r="B80" s="99">
        <v>8</v>
      </c>
      <c r="C80" s="100">
        <v>52</v>
      </c>
      <c r="D80" s="101" t="s">
        <v>169</v>
      </c>
      <c r="E80" s="101" t="s">
        <v>30</v>
      </c>
      <c r="F80" s="101">
        <v>12</v>
      </c>
      <c r="G80" s="101">
        <v>1430</v>
      </c>
      <c r="H80" s="101"/>
      <c r="I80" s="100">
        <v>41</v>
      </c>
      <c r="J80" s="99">
        <v>6</v>
      </c>
      <c r="K80" s="98">
        <v>-7</v>
      </c>
      <c r="L80" s="40"/>
      <c r="M80" s="98">
        <v>8</v>
      </c>
      <c r="N80" s="99">
        <v>13</v>
      </c>
      <c r="O80" s="100">
        <v>52</v>
      </c>
      <c r="P80" s="101" t="s">
        <v>229</v>
      </c>
      <c r="Q80" s="101" t="s">
        <v>35</v>
      </c>
      <c r="R80" s="101">
        <v>10</v>
      </c>
      <c r="S80" s="101">
        <v>500</v>
      </c>
      <c r="T80" s="101"/>
      <c r="U80" s="100">
        <v>41</v>
      </c>
      <c r="V80" s="99">
        <v>1</v>
      </c>
      <c r="W80" s="98">
        <v>-8</v>
      </c>
    </row>
    <row r="81" spans="1:23" s="65" customFormat="1" ht="30" customHeight="1">
      <c r="A81" s="41"/>
      <c r="B81" s="41"/>
      <c r="C81" s="105"/>
      <c r="D81" s="41"/>
      <c r="E81" s="41"/>
      <c r="F81" s="41"/>
      <c r="G81" s="41"/>
      <c r="H81" s="41"/>
      <c r="I81" s="105"/>
      <c r="J81" s="41"/>
      <c r="K81" s="41"/>
      <c r="L81" s="89"/>
      <c r="M81" s="41"/>
      <c r="N81" s="41"/>
      <c r="O81" s="105"/>
      <c r="P81" s="41"/>
      <c r="Q81" s="41"/>
      <c r="R81" s="41"/>
      <c r="S81" s="41"/>
      <c r="T81" s="41"/>
      <c r="U81" s="105"/>
      <c r="V81" s="41"/>
      <c r="W81" s="41"/>
    </row>
    <row r="82" spans="1:23" s="65" customFormat="1" ht="15">
      <c r="A82" s="32"/>
      <c r="B82" s="33" t="s">
        <v>10</v>
      </c>
      <c r="C82" s="34"/>
      <c r="D82" s="33"/>
      <c r="E82" s="35" t="s">
        <v>71</v>
      </c>
      <c r="F82" s="36"/>
      <c r="G82" s="37" t="s">
        <v>12</v>
      </c>
      <c r="H82" s="37"/>
      <c r="I82" s="38" t="s">
        <v>51</v>
      </c>
      <c r="J82" s="38"/>
      <c r="K82" s="39"/>
      <c r="L82" s="40">
        <v>150</v>
      </c>
      <c r="M82" s="32"/>
      <c r="N82" s="33" t="s">
        <v>10</v>
      </c>
      <c r="O82" s="34"/>
      <c r="P82" s="33"/>
      <c r="Q82" s="35" t="s">
        <v>72</v>
      </c>
      <c r="R82" s="36"/>
      <c r="S82" s="37" t="s">
        <v>12</v>
      </c>
      <c r="T82" s="37"/>
      <c r="U82" s="38" t="s">
        <v>53</v>
      </c>
      <c r="V82" s="38"/>
      <c r="W82" s="39"/>
    </row>
    <row r="83" spans="1:23" s="65" customFormat="1" ht="12.75">
      <c r="A83" s="42"/>
      <c r="B83" s="42"/>
      <c r="C83" s="43"/>
      <c r="D83" s="44"/>
      <c r="E83" s="44"/>
      <c r="F83" s="44"/>
      <c r="G83" s="45" t="s">
        <v>16</v>
      </c>
      <c r="H83" s="45"/>
      <c r="I83" s="38" t="s">
        <v>55</v>
      </c>
      <c r="J83" s="38"/>
      <c r="K83" s="39"/>
      <c r="L83" s="40">
        <v>150</v>
      </c>
      <c r="M83" s="42"/>
      <c r="N83" s="42"/>
      <c r="O83" s="43"/>
      <c r="P83" s="44"/>
      <c r="Q83" s="44"/>
      <c r="R83" s="44"/>
      <c r="S83" s="45" t="s">
        <v>16</v>
      </c>
      <c r="T83" s="45"/>
      <c r="U83" s="38" t="s">
        <v>17</v>
      </c>
      <c r="V83" s="38"/>
      <c r="W83" s="39"/>
    </row>
    <row r="84" spans="1:23" ht="4.5" customHeight="1">
      <c r="A84" s="46"/>
      <c r="B84" s="47"/>
      <c r="C84" s="48"/>
      <c r="D84" s="49"/>
      <c r="E84" s="50"/>
      <c r="F84" s="51"/>
      <c r="G84" s="52"/>
      <c r="H84" s="52"/>
      <c r="I84" s="48"/>
      <c r="J84" s="47"/>
      <c r="K84" s="53"/>
      <c r="L84" s="40"/>
      <c r="M84" s="46"/>
      <c r="N84" s="47"/>
      <c r="O84" s="48"/>
      <c r="P84" s="49"/>
      <c r="Q84" s="50"/>
      <c r="R84" s="51"/>
      <c r="S84" s="52"/>
      <c r="T84" s="52"/>
      <c r="U84" s="48"/>
      <c r="V84" s="47"/>
      <c r="W84" s="53"/>
    </row>
    <row r="85" spans="1:23" s="65" customFormat="1" ht="12.75" customHeight="1">
      <c r="A85" s="54" t="s">
        <v>135</v>
      </c>
      <c r="B85" s="55"/>
      <c r="C85" s="56"/>
      <c r="D85" s="57"/>
      <c r="E85" s="58" t="s">
        <v>19</v>
      </c>
      <c r="F85" s="59" t="s">
        <v>230</v>
      </c>
      <c r="G85" s="60"/>
      <c r="H85" s="61"/>
      <c r="I85" s="135">
        <v>0</v>
      </c>
      <c r="J85" s="135"/>
      <c r="K85" s="136"/>
      <c r="L85" s="62"/>
      <c r="M85" s="63" t="s">
        <v>135</v>
      </c>
      <c r="N85" s="55"/>
      <c r="O85" s="56"/>
      <c r="P85" s="57"/>
      <c r="Q85" s="58" t="s">
        <v>19</v>
      </c>
      <c r="R85" s="64" t="s">
        <v>77</v>
      </c>
      <c r="S85" s="60"/>
      <c r="T85" s="61"/>
      <c r="U85" s="135">
        <v>0</v>
      </c>
      <c r="V85" s="135"/>
      <c r="W85" s="136"/>
    </row>
    <row r="86" spans="1:23" s="65" customFormat="1" ht="12.75" customHeight="1">
      <c r="A86" s="66"/>
      <c r="B86" s="55"/>
      <c r="C86" s="56"/>
      <c r="D86" s="57"/>
      <c r="E86" s="67" t="s">
        <v>21</v>
      </c>
      <c r="F86" s="59" t="s">
        <v>231</v>
      </c>
      <c r="G86" s="68"/>
      <c r="H86" s="69"/>
      <c r="I86" s="73"/>
      <c r="J86" s="130">
        <v>8.1</v>
      </c>
      <c r="K86" s="131"/>
      <c r="L86" s="62"/>
      <c r="M86" s="66"/>
      <c r="N86" s="55"/>
      <c r="O86" s="56"/>
      <c r="P86" s="57"/>
      <c r="Q86" s="67" t="s">
        <v>21</v>
      </c>
      <c r="R86" s="64" t="s">
        <v>232</v>
      </c>
      <c r="S86" s="68"/>
      <c r="T86" s="69"/>
      <c r="U86" s="73"/>
      <c r="V86" s="130">
        <v>9.1</v>
      </c>
      <c r="W86" s="131"/>
    </row>
    <row r="87" spans="1:23" s="65" customFormat="1" ht="12.75" customHeight="1">
      <c r="A87" s="66"/>
      <c r="B87" s="55"/>
      <c r="C87" s="56"/>
      <c r="D87" s="57"/>
      <c r="E87" s="67" t="s">
        <v>23</v>
      </c>
      <c r="F87" s="59" t="s">
        <v>56</v>
      </c>
      <c r="G87" s="60"/>
      <c r="H87" s="69"/>
      <c r="I87" s="132">
        <v>9.1</v>
      </c>
      <c r="J87" s="130" t="s">
        <v>140</v>
      </c>
      <c r="K87" s="133">
        <v>8.1</v>
      </c>
      <c r="L87" s="62"/>
      <c r="M87" s="66"/>
      <c r="N87" s="55"/>
      <c r="O87" s="56"/>
      <c r="P87" s="57"/>
      <c r="Q87" s="67" t="s">
        <v>23</v>
      </c>
      <c r="R87" s="64" t="s">
        <v>233</v>
      </c>
      <c r="S87" s="60"/>
      <c r="T87" s="69"/>
      <c r="U87" s="132">
        <v>11.1</v>
      </c>
      <c r="V87" s="130" t="s">
        <v>140</v>
      </c>
      <c r="W87" s="133">
        <v>10.1</v>
      </c>
    </row>
    <row r="88" spans="1:23" s="65" customFormat="1" ht="12.75" customHeight="1">
      <c r="A88" s="66"/>
      <c r="B88" s="55"/>
      <c r="C88" s="56"/>
      <c r="D88" s="57"/>
      <c r="E88" s="58" t="s">
        <v>24</v>
      </c>
      <c r="F88" s="59" t="s">
        <v>234</v>
      </c>
      <c r="G88" s="60"/>
      <c r="H88" s="69"/>
      <c r="I88" s="73"/>
      <c r="J88" s="130">
        <v>15.1</v>
      </c>
      <c r="K88" s="131"/>
      <c r="L88" s="62"/>
      <c r="M88" s="66"/>
      <c r="N88" s="55"/>
      <c r="O88" s="56"/>
      <c r="P88" s="57"/>
      <c r="Q88" s="58" t="s">
        <v>24</v>
      </c>
      <c r="R88" s="64" t="s">
        <v>235</v>
      </c>
      <c r="S88" s="60"/>
      <c r="T88" s="69"/>
      <c r="U88" s="73"/>
      <c r="V88" s="130">
        <v>10.1</v>
      </c>
      <c r="W88" s="131"/>
    </row>
    <row r="89" spans="1:23" s="65" customFormat="1" ht="12.75" customHeight="1">
      <c r="A89" s="71" t="s">
        <v>19</v>
      </c>
      <c r="B89" s="59" t="s">
        <v>236</v>
      </c>
      <c r="C89" s="56"/>
      <c r="D89" s="57"/>
      <c r="E89" s="72"/>
      <c r="F89" s="60"/>
      <c r="G89" s="58" t="s">
        <v>19</v>
      </c>
      <c r="H89" s="59" t="s">
        <v>142</v>
      </c>
      <c r="I89" s="60"/>
      <c r="J89" s="73"/>
      <c r="K89" s="70"/>
      <c r="L89" s="62"/>
      <c r="M89" s="71" t="s">
        <v>19</v>
      </c>
      <c r="N89" s="64" t="s">
        <v>237</v>
      </c>
      <c r="O89" s="56"/>
      <c r="P89" s="57"/>
      <c r="Q89" s="72"/>
      <c r="R89" s="106"/>
      <c r="S89" s="58" t="s">
        <v>19</v>
      </c>
      <c r="T89" s="59" t="s">
        <v>238</v>
      </c>
      <c r="U89" s="60"/>
      <c r="V89" s="73"/>
      <c r="W89" s="70"/>
    </row>
    <row r="90" spans="1:23" s="65" customFormat="1" ht="12.75" customHeight="1">
      <c r="A90" s="74" t="s">
        <v>21</v>
      </c>
      <c r="B90" s="59" t="s">
        <v>95</v>
      </c>
      <c r="C90" s="75"/>
      <c r="D90" s="57"/>
      <c r="E90" s="72"/>
      <c r="F90" s="69"/>
      <c r="G90" s="67" t="s">
        <v>21</v>
      </c>
      <c r="H90" s="59" t="s">
        <v>113</v>
      </c>
      <c r="I90" s="60"/>
      <c r="J90" s="73"/>
      <c r="K90" s="70"/>
      <c r="L90" s="62"/>
      <c r="M90" s="74" t="s">
        <v>21</v>
      </c>
      <c r="N90" s="64" t="s">
        <v>239</v>
      </c>
      <c r="O90" s="75"/>
      <c r="P90" s="57"/>
      <c r="Q90" s="72"/>
      <c r="R90" s="107"/>
      <c r="S90" s="67" t="s">
        <v>21</v>
      </c>
      <c r="T90" s="59" t="s">
        <v>240</v>
      </c>
      <c r="U90" s="60"/>
      <c r="V90" s="73"/>
      <c r="W90" s="70"/>
    </row>
    <row r="91" spans="1:23" s="65" customFormat="1" ht="12.75" customHeight="1">
      <c r="A91" s="74" t="s">
        <v>23</v>
      </c>
      <c r="B91" s="59" t="s">
        <v>241</v>
      </c>
      <c r="C91" s="56"/>
      <c r="D91" s="57"/>
      <c r="E91" s="72"/>
      <c r="F91" s="69"/>
      <c r="G91" s="67" t="s">
        <v>23</v>
      </c>
      <c r="H91" s="59" t="s">
        <v>242</v>
      </c>
      <c r="I91" s="60"/>
      <c r="J91" s="60"/>
      <c r="K91" s="70"/>
      <c r="L91" s="62"/>
      <c r="M91" s="74" t="s">
        <v>23</v>
      </c>
      <c r="N91" s="64" t="s">
        <v>243</v>
      </c>
      <c r="O91" s="56"/>
      <c r="P91" s="57"/>
      <c r="Q91" s="72"/>
      <c r="R91" s="107"/>
      <c r="S91" s="67" t="s">
        <v>23</v>
      </c>
      <c r="T91" s="59" t="s">
        <v>28</v>
      </c>
      <c r="U91" s="60"/>
      <c r="V91" s="60"/>
      <c r="W91" s="70"/>
    </row>
    <row r="92" spans="1:23" s="65" customFormat="1" ht="12.75" customHeight="1">
      <c r="A92" s="71" t="s">
        <v>24</v>
      </c>
      <c r="B92" s="59" t="s">
        <v>244</v>
      </c>
      <c r="C92" s="75"/>
      <c r="D92" s="57"/>
      <c r="E92" s="72"/>
      <c r="F92" s="60"/>
      <c r="G92" s="58" t="s">
        <v>24</v>
      </c>
      <c r="H92" s="59" t="s">
        <v>77</v>
      </c>
      <c r="I92" s="59" t="s">
        <v>27</v>
      </c>
      <c r="J92" s="73"/>
      <c r="K92" s="70"/>
      <c r="L92" s="62"/>
      <c r="M92" s="71" t="s">
        <v>24</v>
      </c>
      <c r="N92" s="64" t="s">
        <v>139</v>
      </c>
      <c r="O92" s="75"/>
      <c r="P92" s="57"/>
      <c r="Q92" s="72"/>
      <c r="R92" s="106"/>
      <c r="S92" s="58" t="s">
        <v>24</v>
      </c>
      <c r="T92" s="59" t="s">
        <v>58</v>
      </c>
      <c r="U92" s="59" t="s">
        <v>27</v>
      </c>
      <c r="V92" s="73"/>
      <c r="W92" s="70"/>
    </row>
    <row r="93" spans="1:23" s="65" customFormat="1" ht="12.75" customHeight="1">
      <c r="A93" s="76"/>
      <c r="B93" s="75"/>
      <c r="C93" s="75"/>
      <c r="D93" s="57"/>
      <c r="E93" s="58" t="s">
        <v>19</v>
      </c>
      <c r="F93" s="59" t="s">
        <v>245</v>
      </c>
      <c r="G93" s="60"/>
      <c r="H93" s="77" t="s">
        <v>30</v>
      </c>
      <c r="I93" s="59" t="s">
        <v>246</v>
      </c>
      <c r="J93" s="73"/>
      <c r="K93" s="70"/>
      <c r="L93" s="62"/>
      <c r="M93" s="76"/>
      <c r="N93" s="108"/>
      <c r="O93" s="75"/>
      <c r="P93" s="57"/>
      <c r="Q93" s="58" t="s">
        <v>19</v>
      </c>
      <c r="R93" s="64" t="s">
        <v>247</v>
      </c>
      <c r="S93" s="60"/>
      <c r="T93" s="77" t="s">
        <v>30</v>
      </c>
      <c r="U93" s="59" t="s">
        <v>248</v>
      </c>
      <c r="V93" s="73"/>
      <c r="W93" s="70"/>
    </row>
    <row r="94" spans="1:23" s="65" customFormat="1" ht="12.75" customHeight="1">
      <c r="A94" s="66"/>
      <c r="B94" s="59" t="s">
        <v>32</v>
      </c>
      <c r="C94" s="56"/>
      <c r="D94" s="57"/>
      <c r="E94" s="67" t="s">
        <v>21</v>
      </c>
      <c r="F94" s="59" t="s">
        <v>249</v>
      </c>
      <c r="G94" s="60"/>
      <c r="H94" s="77" t="s">
        <v>33</v>
      </c>
      <c r="I94" s="59" t="s">
        <v>250</v>
      </c>
      <c r="J94" s="55"/>
      <c r="K94" s="70"/>
      <c r="L94" s="62"/>
      <c r="M94" s="66"/>
      <c r="N94" s="64" t="s">
        <v>32</v>
      </c>
      <c r="O94" s="56"/>
      <c r="P94" s="57"/>
      <c r="Q94" s="67" t="s">
        <v>21</v>
      </c>
      <c r="R94" s="64" t="s">
        <v>56</v>
      </c>
      <c r="S94" s="60"/>
      <c r="T94" s="77" t="s">
        <v>33</v>
      </c>
      <c r="U94" s="59" t="s">
        <v>248</v>
      </c>
      <c r="V94" s="55"/>
      <c r="W94" s="70"/>
    </row>
    <row r="95" spans="1:23" s="65" customFormat="1" ht="12.75" customHeight="1">
      <c r="A95" s="66"/>
      <c r="B95" s="59" t="s">
        <v>251</v>
      </c>
      <c r="C95" s="56"/>
      <c r="D95" s="57"/>
      <c r="E95" s="67" t="s">
        <v>23</v>
      </c>
      <c r="F95" s="59" t="s">
        <v>252</v>
      </c>
      <c r="G95" s="73"/>
      <c r="H95" s="77" t="s">
        <v>35</v>
      </c>
      <c r="I95" s="59" t="s">
        <v>253</v>
      </c>
      <c r="J95" s="55"/>
      <c r="K95" s="70"/>
      <c r="L95" s="62"/>
      <c r="M95" s="66"/>
      <c r="N95" s="64" t="s">
        <v>224</v>
      </c>
      <c r="O95" s="56"/>
      <c r="P95" s="57"/>
      <c r="Q95" s="67" t="s">
        <v>23</v>
      </c>
      <c r="R95" s="64" t="s">
        <v>254</v>
      </c>
      <c r="S95" s="73"/>
      <c r="T95" s="77" t="s">
        <v>35</v>
      </c>
      <c r="U95" s="59" t="s">
        <v>255</v>
      </c>
      <c r="V95" s="55"/>
      <c r="W95" s="70"/>
    </row>
    <row r="96" spans="1:23" s="65" customFormat="1" ht="12.75" customHeight="1">
      <c r="A96" s="78"/>
      <c r="B96" s="72"/>
      <c r="C96" s="72"/>
      <c r="D96" s="57"/>
      <c r="E96" s="58" t="s">
        <v>24</v>
      </c>
      <c r="F96" s="59" t="s">
        <v>256</v>
      </c>
      <c r="G96" s="72"/>
      <c r="H96" s="77" t="s">
        <v>36</v>
      </c>
      <c r="I96" s="59" t="s">
        <v>253</v>
      </c>
      <c r="J96" s="72"/>
      <c r="K96" s="79"/>
      <c r="L96" s="80"/>
      <c r="M96" s="78"/>
      <c r="N96" s="72"/>
      <c r="O96" s="72"/>
      <c r="P96" s="57"/>
      <c r="Q96" s="58" t="s">
        <v>24</v>
      </c>
      <c r="R96" s="64" t="s">
        <v>257</v>
      </c>
      <c r="S96" s="72"/>
      <c r="T96" s="77" t="s">
        <v>36</v>
      </c>
      <c r="U96" s="59" t="s">
        <v>255</v>
      </c>
      <c r="V96" s="72"/>
      <c r="W96" s="79"/>
    </row>
    <row r="97" spans="1:23" ht="4.5" customHeight="1">
      <c r="A97" s="81"/>
      <c r="B97" s="82"/>
      <c r="C97" s="83"/>
      <c r="D97" s="84"/>
      <c r="E97" s="85"/>
      <c r="F97" s="86"/>
      <c r="G97" s="87"/>
      <c r="H97" s="87"/>
      <c r="I97" s="83"/>
      <c r="J97" s="82"/>
      <c r="K97" s="88"/>
      <c r="M97" s="81"/>
      <c r="N97" s="82"/>
      <c r="O97" s="83"/>
      <c r="P97" s="84"/>
      <c r="Q97" s="85"/>
      <c r="R97" s="86"/>
      <c r="S97" s="87"/>
      <c r="T97" s="87"/>
      <c r="U97" s="83"/>
      <c r="V97" s="82"/>
      <c r="W97" s="88"/>
    </row>
    <row r="98" spans="1:23" ht="12.75" customHeight="1">
      <c r="A98" s="90"/>
      <c r="B98" s="90" t="s">
        <v>37</v>
      </c>
      <c r="C98" s="91"/>
      <c r="D98" s="92" t="s">
        <v>38</v>
      </c>
      <c r="E98" s="92" t="s">
        <v>39</v>
      </c>
      <c r="F98" s="92" t="s">
        <v>40</v>
      </c>
      <c r="G98" s="93" t="s">
        <v>41</v>
      </c>
      <c r="H98" s="93"/>
      <c r="I98" s="91" t="s">
        <v>42</v>
      </c>
      <c r="J98" s="92" t="s">
        <v>37</v>
      </c>
      <c r="K98" s="90" t="s">
        <v>43</v>
      </c>
      <c r="L98" s="40">
        <v>150</v>
      </c>
      <c r="M98" s="90"/>
      <c r="N98" s="90" t="s">
        <v>37</v>
      </c>
      <c r="O98" s="91"/>
      <c r="P98" s="92" t="s">
        <v>38</v>
      </c>
      <c r="Q98" s="92" t="s">
        <v>39</v>
      </c>
      <c r="R98" s="92" t="s">
        <v>40</v>
      </c>
      <c r="S98" s="93" t="s">
        <v>41</v>
      </c>
      <c r="T98" s="93"/>
      <c r="U98" s="91" t="s">
        <v>42</v>
      </c>
      <c r="V98" s="92" t="s">
        <v>37</v>
      </c>
      <c r="W98" s="90" t="s">
        <v>43</v>
      </c>
    </row>
    <row r="99" spans="1:23" ht="12.75">
      <c r="A99" s="94" t="s">
        <v>43</v>
      </c>
      <c r="B99" s="94" t="s">
        <v>44</v>
      </c>
      <c r="C99" s="95" t="s">
        <v>45</v>
      </c>
      <c r="D99" s="96" t="s">
        <v>46</v>
      </c>
      <c r="E99" s="96" t="s">
        <v>47</v>
      </c>
      <c r="F99" s="96"/>
      <c r="G99" s="97" t="s">
        <v>45</v>
      </c>
      <c r="H99" s="97" t="s">
        <v>42</v>
      </c>
      <c r="I99" s="95"/>
      <c r="J99" s="94" t="s">
        <v>44</v>
      </c>
      <c r="K99" s="94"/>
      <c r="L99" s="40">
        <v>150</v>
      </c>
      <c r="M99" s="94" t="s">
        <v>43</v>
      </c>
      <c r="N99" s="94" t="s">
        <v>44</v>
      </c>
      <c r="O99" s="95" t="s">
        <v>45</v>
      </c>
      <c r="P99" s="96" t="s">
        <v>46</v>
      </c>
      <c r="Q99" s="96" t="s">
        <v>47</v>
      </c>
      <c r="R99" s="96"/>
      <c r="S99" s="97" t="s">
        <v>45</v>
      </c>
      <c r="T99" s="97" t="s">
        <v>42</v>
      </c>
      <c r="U99" s="95"/>
      <c r="V99" s="94" t="s">
        <v>44</v>
      </c>
      <c r="W99" s="94"/>
    </row>
    <row r="100" spans="1:23" ht="16.5" customHeight="1">
      <c r="A100" s="98">
        <v>-10</v>
      </c>
      <c r="B100" s="99">
        <v>1</v>
      </c>
      <c r="C100" s="100">
        <v>11</v>
      </c>
      <c r="D100" s="101" t="s">
        <v>89</v>
      </c>
      <c r="E100" s="101" t="s">
        <v>33</v>
      </c>
      <c r="F100" s="101">
        <v>9</v>
      </c>
      <c r="G100" s="101"/>
      <c r="H100" s="101">
        <v>100</v>
      </c>
      <c r="I100" s="100">
        <v>82</v>
      </c>
      <c r="J100" s="99">
        <v>13</v>
      </c>
      <c r="K100" s="98">
        <v>10</v>
      </c>
      <c r="L100" s="40"/>
      <c r="M100" s="98">
        <v>-1</v>
      </c>
      <c r="N100" s="99">
        <v>7</v>
      </c>
      <c r="O100" s="100">
        <v>11</v>
      </c>
      <c r="P100" s="101" t="s">
        <v>202</v>
      </c>
      <c r="Q100" s="101" t="s">
        <v>33</v>
      </c>
      <c r="R100" s="101">
        <v>9</v>
      </c>
      <c r="S100" s="101"/>
      <c r="T100" s="101">
        <v>300</v>
      </c>
      <c r="U100" s="100">
        <v>82</v>
      </c>
      <c r="V100" s="99">
        <v>7</v>
      </c>
      <c r="W100" s="98">
        <v>1</v>
      </c>
    </row>
    <row r="101" spans="1:23" ht="16.5" customHeight="1">
      <c r="A101" s="98">
        <v>7</v>
      </c>
      <c r="B101" s="99">
        <v>13</v>
      </c>
      <c r="C101" s="100">
        <v>81</v>
      </c>
      <c r="D101" s="101" t="s">
        <v>89</v>
      </c>
      <c r="E101" s="101" t="s">
        <v>33</v>
      </c>
      <c r="F101" s="101">
        <v>10</v>
      </c>
      <c r="G101" s="101">
        <v>620</v>
      </c>
      <c r="H101" s="101"/>
      <c r="I101" s="100">
        <v>12</v>
      </c>
      <c r="J101" s="99">
        <v>1</v>
      </c>
      <c r="K101" s="98">
        <v>-7</v>
      </c>
      <c r="L101" s="40"/>
      <c r="M101" s="98">
        <v>8</v>
      </c>
      <c r="N101" s="99">
        <v>13</v>
      </c>
      <c r="O101" s="100">
        <v>81</v>
      </c>
      <c r="P101" s="101" t="s">
        <v>61</v>
      </c>
      <c r="Q101" s="101" t="s">
        <v>36</v>
      </c>
      <c r="R101" s="101">
        <v>9</v>
      </c>
      <c r="S101" s="101">
        <v>50</v>
      </c>
      <c r="T101" s="101"/>
      <c r="U101" s="100">
        <v>12</v>
      </c>
      <c r="V101" s="99">
        <v>1</v>
      </c>
      <c r="W101" s="98">
        <v>-8</v>
      </c>
    </row>
    <row r="102" spans="1:23" ht="16.5" customHeight="1">
      <c r="A102" s="98">
        <v>-4</v>
      </c>
      <c r="B102" s="99">
        <v>6</v>
      </c>
      <c r="C102" s="100">
        <v>21</v>
      </c>
      <c r="D102" s="101" t="s">
        <v>106</v>
      </c>
      <c r="E102" s="101" t="s">
        <v>35</v>
      </c>
      <c r="F102" s="101">
        <v>9</v>
      </c>
      <c r="G102" s="101">
        <v>200</v>
      </c>
      <c r="H102" s="101"/>
      <c r="I102" s="100">
        <v>71</v>
      </c>
      <c r="J102" s="102">
        <v>8</v>
      </c>
      <c r="K102" s="103">
        <v>4</v>
      </c>
      <c r="L102" s="104"/>
      <c r="M102" s="103">
        <v>-4</v>
      </c>
      <c r="N102" s="102">
        <v>3</v>
      </c>
      <c r="O102" s="100">
        <v>21</v>
      </c>
      <c r="P102" s="101" t="s">
        <v>89</v>
      </c>
      <c r="Q102" s="101" t="s">
        <v>35</v>
      </c>
      <c r="R102" s="101">
        <v>10</v>
      </c>
      <c r="S102" s="101"/>
      <c r="T102" s="101">
        <v>420</v>
      </c>
      <c r="U102" s="100">
        <v>71</v>
      </c>
      <c r="V102" s="99">
        <v>11</v>
      </c>
      <c r="W102" s="98">
        <v>4</v>
      </c>
    </row>
    <row r="103" spans="1:23" ht="16.5" customHeight="1">
      <c r="A103" s="98">
        <v>7</v>
      </c>
      <c r="B103" s="99">
        <v>13</v>
      </c>
      <c r="C103" s="100">
        <v>72</v>
      </c>
      <c r="D103" s="101" t="s">
        <v>89</v>
      </c>
      <c r="E103" s="101" t="s">
        <v>33</v>
      </c>
      <c r="F103" s="101">
        <v>10</v>
      </c>
      <c r="G103" s="101">
        <v>620</v>
      </c>
      <c r="H103" s="101"/>
      <c r="I103" s="100">
        <v>22</v>
      </c>
      <c r="J103" s="99">
        <v>1</v>
      </c>
      <c r="K103" s="98">
        <v>-7</v>
      </c>
      <c r="L103" s="40"/>
      <c r="M103" s="98">
        <v>8</v>
      </c>
      <c r="N103" s="99">
        <v>13</v>
      </c>
      <c r="O103" s="100">
        <v>72</v>
      </c>
      <c r="P103" s="101" t="s">
        <v>81</v>
      </c>
      <c r="Q103" s="101" t="s">
        <v>35</v>
      </c>
      <c r="R103" s="101">
        <v>10</v>
      </c>
      <c r="S103" s="101">
        <v>50</v>
      </c>
      <c r="T103" s="101"/>
      <c r="U103" s="100">
        <v>22</v>
      </c>
      <c r="V103" s="99">
        <v>1</v>
      </c>
      <c r="W103" s="98">
        <v>-8</v>
      </c>
    </row>
    <row r="104" spans="1:23" ht="16.5" customHeight="1">
      <c r="A104" s="98">
        <v>-5</v>
      </c>
      <c r="B104" s="99">
        <v>4</v>
      </c>
      <c r="C104" s="100">
        <v>32</v>
      </c>
      <c r="D104" s="101" t="s">
        <v>79</v>
      </c>
      <c r="E104" s="101" t="s">
        <v>33</v>
      </c>
      <c r="F104" s="101">
        <v>10</v>
      </c>
      <c r="G104" s="101">
        <v>170</v>
      </c>
      <c r="H104" s="101"/>
      <c r="I104" s="100">
        <v>61</v>
      </c>
      <c r="J104" s="99">
        <v>10</v>
      </c>
      <c r="K104" s="98">
        <v>5</v>
      </c>
      <c r="L104" s="40"/>
      <c r="M104" s="98">
        <v>5</v>
      </c>
      <c r="N104" s="99">
        <v>10</v>
      </c>
      <c r="O104" s="100">
        <v>32</v>
      </c>
      <c r="P104" s="101" t="s">
        <v>202</v>
      </c>
      <c r="Q104" s="101" t="s">
        <v>33</v>
      </c>
      <c r="R104" s="101">
        <v>10</v>
      </c>
      <c r="S104" s="101"/>
      <c r="T104" s="101">
        <v>100</v>
      </c>
      <c r="U104" s="100">
        <v>61</v>
      </c>
      <c r="V104" s="99">
        <v>4</v>
      </c>
      <c r="W104" s="98">
        <v>-5</v>
      </c>
    </row>
    <row r="105" spans="1:23" ht="16.5" customHeight="1">
      <c r="A105" s="98">
        <v>-10</v>
      </c>
      <c r="B105" s="99">
        <v>1</v>
      </c>
      <c r="C105" s="100">
        <v>62</v>
      </c>
      <c r="D105" s="101" t="s">
        <v>89</v>
      </c>
      <c r="E105" s="101" t="s">
        <v>33</v>
      </c>
      <c r="F105" s="101">
        <v>9</v>
      </c>
      <c r="G105" s="101"/>
      <c r="H105" s="101">
        <v>100</v>
      </c>
      <c r="I105" s="100">
        <v>31</v>
      </c>
      <c r="J105" s="99">
        <v>13</v>
      </c>
      <c r="K105" s="98">
        <v>10</v>
      </c>
      <c r="L105" s="40"/>
      <c r="M105" s="98">
        <v>-4</v>
      </c>
      <c r="N105" s="99">
        <v>3</v>
      </c>
      <c r="O105" s="100">
        <v>62</v>
      </c>
      <c r="P105" s="101" t="s">
        <v>89</v>
      </c>
      <c r="Q105" s="101" t="s">
        <v>35</v>
      </c>
      <c r="R105" s="101">
        <v>10</v>
      </c>
      <c r="S105" s="101"/>
      <c r="T105" s="101">
        <v>420</v>
      </c>
      <c r="U105" s="100">
        <v>31</v>
      </c>
      <c r="V105" s="99">
        <v>11</v>
      </c>
      <c r="W105" s="98">
        <v>4</v>
      </c>
    </row>
    <row r="106" spans="1:23" ht="16.5" customHeight="1">
      <c r="A106" s="98">
        <v>4</v>
      </c>
      <c r="B106" s="99">
        <v>9</v>
      </c>
      <c r="C106" s="100">
        <v>42</v>
      </c>
      <c r="D106" s="101" t="s">
        <v>88</v>
      </c>
      <c r="E106" s="101" t="s">
        <v>35</v>
      </c>
      <c r="F106" s="101">
        <v>9</v>
      </c>
      <c r="G106" s="101">
        <v>500</v>
      </c>
      <c r="H106" s="101"/>
      <c r="I106" s="100">
        <v>51</v>
      </c>
      <c r="J106" s="102">
        <v>5</v>
      </c>
      <c r="K106" s="103">
        <v>-4</v>
      </c>
      <c r="L106" s="104"/>
      <c r="M106" s="103">
        <v>-6</v>
      </c>
      <c r="N106" s="102">
        <v>0</v>
      </c>
      <c r="O106" s="100">
        <v>42</v>
      </c>
      <c r="P106" s="101" t="s">
        <v>202</v>
      </c>
      <c r="Q106" s="101" t="s">
        <v>30</v>
      </c>
      <c r="R106" s="101">
        <v>8</v>
      </c>
      <c r="S106" s="101"/>
      <c r="T106" s="101">
        <v>500</v>
      </c>
      <c r="U106" s="100">
        <v>51</v>
      </c>
      <c r="V106" s="99">
        <v>14</v>
      </c>
      <c r="W106" s="98">
        <v>6</v>
      </c>
    </row>
    <row r="107" spans="1:23" ht="16.5" customHeight="1">
      <c r="A107" s="98">
        <v>4</v>
      </c>
      <c r="B107" s="99">
        <v>9</v>
      </c>
      <c r="C107" s="100">
        <v>52</v>
      </c>
      <c r="D107" s="101" t="s">
        <v>88</v>
      </c>
      <c r="E107" s="101" t="s">
        <v>35</v>
      </c>
      <c r="F107" s="101">
        <v>9</v>
      </c>
      <c r="G107" s="101">
        <v>500</v>
      </c>
      <c r="H107" s="101"/>
      <c r="I107" s="100">
        <v>41</v>
      </c>
      <c r="J107" s="99">
        <v>5</v>
      </c>
      <c r="K107" s="98">
        <v>-4</v>
      </c>
      <c r="L107" s="40"/>
      <c r="M107" s="98">
        <v>-1</v>
      </c>
      <c r="N107" s="99">
        <v>7</v>
      </c>
      <c r="O107" s="100">
        <v>52</v>
      </c>
      <c r="P107" s="101" t="s">
        <v>202</v>
      </c>
      <c r="Q107" s="101" t="s">
        <v>30</v>
      </c>
      <c r="R107" s="101">
        <v>9</v>
      </c>
      <c r="S107" s="101"/>
      <c r="T107" s="101">
        <v>300</v>
      </c>
      <c r="U107" s="100">
        <v>41</v>
      </c>
      <c r="V107" s="99">
        <v>7</v>
      </c>
      <c r="W107" s="98">
        <v>1</v>
      </c>
    </row>
    <row r="108" spans="1:23" s="65" customFormat="1" ht="9.75" customHeight="1">
      <c r="A108" s="41"/>
      <c r="B108" s="41"/>
      <c r="C108" s="105"/>
      <c r="D108" s="41"/>
      <c r="E108" s="41"/>
      <c r="F108" s="41"/>
      <c r="G108" s="41"/>
      <c r="H108" s="41"/>
      <c r="I108" s="105"/>
      <c r="J108" s="41"/>
      <c r="K108" s="41"/>
      <c r="L108" s="89"/>
      <c r="M108" s="41"/>
      <c r="N108" s="41"/>
      <c r="O108" s="105"/>
      <c r="P108" s="41"/>
      <c r="Q108" s="41"/>
      <c r="R108" s="41"/>
      <c r="S108" s="41"/>
      <c r="T108" s="41"/>
      <c r="U108" s="105"/>
      <c r="V108" s="41"/>
      <c r="W108" s="41"/>
    </row>
    <row r="109" spans="1:23" s="65" customFormat="1" ht="15">
      <c r="A109" s="32"/>
      <c r="B109" s="33" t="s">
        <v>10</v>
      </c>
      <c r="C109" s="34"/>
      <c r="D109" s="33"/>
      <c r="E109" s="35" t="s">
        <v>82</v>
      </c>
      <c r="F109" s="36"/>
      <c r="G109" s="37" t="s">
        <v>12</v>
      </c>
      <c r="H109" s="37"/>
      <c r="I109" s="38" t="s">
        <v>13</v>
      </c>
      <c r="J109" s="38"/>
      <c r="K109" s="39"/>
      <c r="L109" s="40">
        <v>150</v>
      </c>
      <c r="M109" s="32"/>
      <c r="N109" s="33" t="s">
        <v>10</v>
      </c>
      <c r="O109" s="34"/>
      <c r="P109" s="33"/>
      <c r="Q109" s="35" t="s">
        <v>83</v>
      </c>
      <c r="R109" s="36"/>
      <c r="S109" s="37" t="s">
        <v>12</v>
      </c>
      <c r="T109" s="37"/>
      <c r="U109" s="38" t="s">
        <v>15</v>
      </c>
      <c r="V109" s="38"/>
      <c r="W109" s="39"/>
    </row>
    <row r="110" spans="1:23" s="65" customFormat="1" ht="12.75">
      <c r="A110" s="42"/>
      <c r="B110" s="42"/>
      <c r="C110" s="43"/>
      <c r="D110" s="44"/>
      <c r="E110" s="44"/>
      <c r="F110" s="44"/>
      <c r="G110" s="45" t="s">
        <v>16</v>
      </c>
      <c r="H110" s="45"/>
      <c r="I110" s="38" t="s">
        <v>54</v>
      </c>
      <c r="J110" s="38"/>
      <c r="K110" s="39"/>
      <c r="L110" s="40">
        <v>150</v>
      </c>
      <c r="M110" s="42"/>
      <c r="N110" s="42"/>
      <c r="O110" s="43"/>
      <c r="P110" s="44"/>
      <c r="Q110" s="44"/>
      <c r="R110" s="44"/>
      <c r="S110" s="45" t="s">
        <v>16</v>
      </c>
      <c r="T110" s="45"/>
      <c r="U110" s="38" t="s">
        <v>55</v>
      </c>
      <c r="V110" s="38"/>
      <c r="W110" s="39"/>
    </row>
    <row r="111" spans="1:23" ht="4.5" customHeight="1">
      <c r="A111" s="46"/>
      <c r="B111" s="47"/>
      <c r="C111" s="48"/>
      <c r="D111" s="49"/>
      <c r="E111" s="50"/>
      <c r="F111" s="51"/>
      <c r="G111" s="52"/>
      <c r="H111" s="52"/>
      <c r="I111" s="48"/>
      <c r="J111" s="47"/>
      <c r="K111" s="53"/>
      <c r="L111" s="40"/>
      <c r="M111" s="46"/>
      <c r="N111" s="47"/>
      <c r="O111" s="48"/>
      <c r="P111" s="49"/>
      <c r="Q111" s="50"/>
      <c r="R111" s="51"/>
      <c r="S111" s="52"/>
      <c r="T111" s="52"/>
      <c r="U111" s="48"/>
      <c r="V111" s="47"/>
      <c r="W111" s="53"/>
    </row>
    <row r="112" spans="1:23" s="65" customFormat="1" ht="12.75" customHeight="1">
      <c r="A112" s="54" t="s">
        <v>135</v>
      </c>
      <c r="B112" s="55"/>
      <c r="C112" s="56"/>
      <c r="D112" s="57"/>
      <c r="E112" s="58" t="s">
        <v>19</v>
      </c>
      <c r="F112" s="59" t="s">
        <v>73</v>
      </c>
      <c r="G112" s="60"/>
      <c r="H112" s="61"/>
      <c r="I112" s="135">
        <v>0</v>
      </c>
      <c r="J112" s="135"/>
      <c r="K112" s="136"/>
      <c r="L112" s="62"/>
      <c r="M112" s="63" t="s">
        <v>135</v>
      </c>
      <c r="N112" s="55"/>
      <c r="O112" s="56"/>
      <c r="P112" s="57"/>
      <c r="Q112" s="58" t="s">
        <v>19</v>
      </c>
      <c r="R112" s="64" t="s">
        <v>258</v>
      </c>
      <c r="S112" s="60"/>
      <c r="T112" s="61"/>
      <c r="U112" s="135">
        <v>0</v>
      </c>
      <c r="V112" s="135"/>
      <c r="W112" s="136"/>
    </row>
    <row r="113" spans="1:23" s="65" customFormat="1" ht="12.75" customHeight="1">
      <c r="A113" s="66"/>
      <c r="B113" s="55"/>
      <c r="C113" s="56"/>
      <c r="D113" s="57"/>
      <c r="E113" s="67" t="s">
        <v>21</v>
      </c>
      <c r="F113" s="59" t="s">
        <v>86</v>
      </c>
      <c r="G113" s="68"/>
      <c r="H113" s="69"/>
      <c r="I113" s="73"/>
      <c r="J113" s="130">
        <v>8.1</v>
      </c>
      <c r="K113" s="131"/>
      <c r="L113" s="62"/>
      <c r="M113" s="66"/>
      <c r="N113" s="55"/>
      <c r="O113" s="56"/>
      <c r="P113" s="57"/>
      <c r="Q113" s="67" t="s">
        <v>21</v>
      </c>
      <c r="R113" s="64" t="s">
        <v>259</v>
      </c>
      <c r="S113" s="68"/>
      <c r="T113" s="69"/>
      <c r="U113" s="73"/>
      <c r="V113" s="130">
        <v>8.1</v>
      </c>
      <c r="W113" s="131"/>
    </row>
    <row r="114" spans="1:23" s="65" customFormat="1" ht="12.75" customHeight="1">
      <c r="A114" s="66"/>
      <c r="B114" s="55"/>
      <c r="C114" s="56"/>
      <c r="D114" s="57"/>
      <c r="E114" s="67" t="s">
        <v>23</v>
      </c>
      <c r="F114" s="59" t="s">
        <v>260</v>
      </c>
      <c r="G114" s="60"/>
      <c r="H114" s="69"/>
      <c r="I114" s="132">
        <v>13.1</v>
      </c>
      <c r="J114" s="130" t="s">
        <v>140</v>
      </c>
      <c r="K114" s="133">
        <v>8.1</v>
      </c>
      <c r="L114" s="62"/>
      <c r="M114" s="66"/>
      <c r="N114" s="55"/>
      <c r="O114" s="56"/>
      <c r="P114" s="57"/>
      <c r="Q114" s="67" t="s">
        <v>23</v>
      </c>
      <c r="R114" s="64" t="s">
        <v>261</v>
      </c>
      <c r="S114" s="60"/>
      <c r="T114" s="69"/>
      <c r="U114" s="132">
        <v>11.1</v>
      </c>
      <c r="V114" s="130" t="s">
        <v>140</v>
      </c>
      <c r="W114" s="133">
        <v>9.1</v>
      </c>
    </row>
    <row r="115" spans="1:23" s="65" customFormat="1" ht="12.75" customHeight="1">
      <c r="A115" s="66"/>
      <c r="B115" s="55"/>
      <c r="C115" s="56"/>
      <c r="D115" s="57"/>
      <c r="E115" s="58" t="s">
        <v>24</v>
      </c>
      <c r="F115" s="59" t="s">
        <v>262</v>
      </c>
      <c r="G115" s="60"/>
      <c r="H115" s="69"/>
      <c r="I115" s="73"/>
      <c r="J115" s="130">
        <v>11.1</v>
      </c>
      <c r="K115" s="131"/>
      <c r="L115" s="62"/>
      <c r="M115" s="66"/>
      <c r="N115" s="55"/>
      <c r="O115" s="56"/>
      <c r="P115" s="57"/>
      <c r="Q115" s="58" t="s">
        <v>24</v>
      </c>
      <c r="R115" s="64" t="s">
        <v>263</v>
      </c>
      <c r="S115" s="60"/>
      <c r="T115" s="69"/>
      <c r="U115" s="73"/>
      <c r="V115" s="130">
        <v>12.1</v>
      </c>
      <c r="W115" s="131"/>
    </row>
    <row r="116" spans="1:23" s="65" customFormat="1" ht="12.75" customHeight="1">
      <c r="A116" s="71" t="s">
        <v>19</v>
      </c>
      <c r="B116" s="59" t="s">
        <v>264</v>
      </c>
      <c r="C116" s="56"/>
      <c r="D116" s="57"/>
      <c r="E116" s="72"/>
      <c r="F116" s="60"/>
      <c r="G116" s="58" t="s">
        <v>19</v>
      </c>
      <c r="H116" s="59" t="s">
        <v>92</v>
      </c>
      <c r="I116" s="60"/>
      <c r="J116" s="73"/>
      <c r="K116" s="70"/>
      <c r="L116" s="62"/>
      <c r="M116" s="71" t="s">
        <v>19</v>
      </c>
      <c r="N116" s="64" t="s">
        <v>265</v>
      </c>
      <c r="O116" s="56"/>
      <c r="P116" s="57"/>
      <c r="Q116" s="72"/>
      <c r="R116" s="106"/>
      <c r="S116" s="58" t="s">
        <v>19</v>
      </c>
      <c r="T116" s="59" t="s">
        <v>266</v>
      </c>
      <c r="U116" s="60"/>
      <c r="V116" s="73"/>
      <c r="W116" s="70"/>
    </row>
    <row r="117" spans="1:23" s="65" customFormat="1" ht="12.75" customHeight="1">
      <c r="A117" s="74" t="s">
        <v>21</v>
      </c>
      <c r="B117" s="59" t="s">
        <v>267</v>
      </c>
      <c r="C117" s="75"/>
      <c r="D117" s="57"/>
      <c r="E117" s="72"/>
      <c r="F117" s="69"/>
      <c r="G117" s="67" t="s">
        <v>21</v>
      </c>
      <c r="H117" s="59" t="s">
        <v>268</v>
      </c>
      <c r="I117" s="60"/>
      <c r="J117" s="73"/>
      <c r="K117" s="70"/>
      <c r="L117" s="62"/>
      <c r="M117" s="74" t="s">
        <v>21</v>
      </c>
      <c r="N117" s="64" t="s">
        <v>269</v>
      </c>
      <c r="O117" s="75"/>
      <c r="P117" s="57"/>
      <c r="Q117" s="72"/>
      <c r="R117" s="107"/>
      <c r="S117" s="67" t="s">
        <v>21</v>
      </c>
      <c r="T117" s="59" t="s">
        <v>270</v>
      </c>
      <c r="U117" s="60"/>
      <c r="V117" s="73"/>
      <c r="W117" s="70"/>
    </row>
    <row r="118" spans="1:23" s="65" customFormat="1" ht="12.75" customHeight="1">
      <c r="A118" s="74" t="s">
        <v>23</v>
      </c>
      <c r="B118" s="59" t="s">
        <v>59</v>
      </c>
      <c r="C118" s="56"/>
      <c r="D118" s="57"/>
      <c r="E118" s="72"/>
      <c r="F118" s="69"/>
      <c r="G118" s="67" t="s">
        <v>23</v>
      </c>
      <c r="H118" s="59" t="s">
        <v>271</v>
      </c>
      <c r="I118" s="60"/>
      <c r="J118" s="60"/>
      <c r="K118" s="70"/>
      <c r="L118" s="62"/>
      <c r="M118" s="74" t="s">
        <v>23</v>
      </c>
      <c r="N118" s="64" t="s">
        <v>272</v>
      </c>
      <c r="O118" s="56"/>
      <c r="P118" s="57"/>
      <c r="Q118" s="72"/>
      <c r="R118" s="107"/>
      <c r="S118" s="67" t="s">
        <v>23</v>
      </c>
      <c r="T118" s="59" t="s">
        <v>273</v>
      </c>
      <c r="U118" s="60"/>
      <c r="V118" s="60"/>
      <c r="W118" s="70"/>
    </row>
    <row r="119" spans="1:23" s="65" customFormat="1" ht="12.75" customHeight="1">
      <c r="A119" s="71" t="s">
        <v>24</v>
      </c>
      <c r="B119" s="59" t="s">
        <v>94</v>
      </c>
      <c r="C119" s="75"/>
      <c r="D119" s="57"/>
      <c r="E119" s="72"/>
      <c r="F119" s="60"/>
      <c r="G119" s="58" t="s">
        <v>24</v>
      </c>
      <c r="H119" s="59" t="s">
        <v>274</v>
      </c>
      <c r="I119" s="59" t="s">
        <v>27</v>
      </c>
      <c r="J119" s="73"/>
      <c r="K119" s="70"/>
      <c r="L119" s="62"/>
      <c r="M119" s="71" t="s">
        <v>24</v>
      </c>
      <c r="N119" s="64" t="s">
        <v>275</v>
      </c>
      <c r="O119" s="75"/>
      <c r="P119" s="57"/>
      <c r="Q119" s="72"/>
      <c r="R119" s="106"/>
      <c r="S119" s="58" t="s">
        <v>24</v>
      </c>
      <c r="T119" s="59" t="s">
        <v>276</v>
      </c>
      <c r="U119" s="59" t="s">
        <v>27</v>
      </c>
      <c r="V119" s="73"/>
      <c r="W119" s="70"/>
    </row>
    <row r="120" spans="1:23" s="65" customFormat="1" ht="12.75" customHeight="1">
      <c r="A120" s="76"/>
      <c r="B120" s="75"/>
      <c r="C120" s="75"/>
      <c r="D120" s="57"/>
      <c r="E120" s="58" t="s">
        <v>19</v>
      </c>
      <c r="F120" s="59" t="s">
        <v>78</v>
      </c>
      <c r="G120" s="60"/>
      <c r="H120" s="77" t="s">
        <v>30</v>
      </c>
      <c r="I120" s="59" t="s">
        <v>277</v>
      </c>
      <c r="J120" s="73"/>
      <c r="K120" s="70"/>
      <c r="L120" s="62"/>
      <c r="M120" s="76"/>
      <c r="N120" s="108"/>
      <c r="O120" s="75"/>
      <c r="P120" s="57"/>
      <c r="Q120" s="58" t="s">
        <v>19</v>
      </c>
      <c r="R120" s="64" t="s">
        <v>278</v>
      </c>
      <c r="S120" s="60"/>
      <c r="T120" s="77" t="s">
        <v>30</v>
      </c>
      <c r="U120" s="59" t="s">
        <v>279</v>
      </c>
      <c r="V120" s="73"/>
      <c r="W120" s="70"/>
    </row>
    <row r="121" spans="1:23" s="65" customFormat="1" ht="12.75" customHeight="1">
      <c r="A121" s="66"/>
      <c r="B121" s="59" t="s">
        <v>32</v>
      </c>
      <c r="C121" s="56"/>
      <c r="D121" s="57"/>
      <c r="E121" s="67" t="s">
        <v>21</v>
      </c>
      <c r="F121" s="59" t="s">
        <v>77</v>
      </c>
      <c r="G121" s="60"/>
      <c r="H121" s="77" t="s">
        <v>33</v>
      </c>
      <c r="I121" s="59" t="s">
        <v>280</v>
      </c>
      <c r="J121" s="55"/>
      <c r="K121" s="70"/>
      <c r="L121" s="62"/>
      <c r="M121" s="66"/>
      <c r="N121" s="64" t="s">
        <v>32</v>
      </c>
      <c r="O121" s="56"/>
      <c r="P121" s="57"/>
      <c r="Q121" s="67" t="s">
        <v>21</v>
      </c>
      <c r="R121" s="64" t="s">
        <v>281</v>
      </c>
      <c r="S121" s="60"/>
      <c r="T121" s="77" t="s">
        <v>33</v>
      </c>
      <c r="U121" s="59" t="s">
        <v>279</v>
      </c>
      <c r="V121" s="55"/>
      <c r="W121" s="70"/>
    </row>
    <row r="122" spans="1:23" s="65" customFormat="1" ht="12.75" customHeight="1">
      <c r="A122" s="66"/>
      <c r="B122" s="59" t="s">
        <v>282</v>
      </c>
      <c r="C122" s="56"/>
      <c r="D122" s="57"/>
      <c r="E122" s="67" t="s">
        <v>23</v>
      </c>
      <c r="F122" s="59" t="s">
        <v>283</v>
      </c>
      <c r="G122" s="73"/>
      <c r="H122" s="77" t="s">
        <v>35</v>
      </c>
      <c r="I122" s="59" t="s">
        <v>284</v>
      </c>
      <c r="J122" s="55"/>
      <c r="K122" s="70"/>
      <c r="L122" s="62"/>
      <c r="M122" s="66"/>
      <c r="N122" s="64" t="s">
        <v>285</v>
      </c>
      <c r="O122" s="56"/>
      <c r="P122" s="57"/>
      <c r="Q122" s="67" t="s">
        <v>23</v>
      </c>
      <c r="R122" s="64" t="s">
        <v>66</v>
      </c>
      <c r="S122" s="73"/>
      <c r="T122" s="77" t="s">
        <v>35</v>
      </c>
      <c r="U122" s="59" t="s">
        <v>286</v>
      </c>
      <c r="V122" s="55"/>
      <c r="W122" s="70"/>
    </row>
    <row r="123" spans="1:23" s="65" customFormat="1" ht="12.75" customHeight="1">
      <c r="A123" s="78"/>
      <c r="B123" s="72"/>
      <c r="C123" s="72"/>
      <c r="D123" s="57"/>
      <c r="E123" s="58" t="s">
        <v>24</v>
      </c>
      <c r="F123" s="59" t="s">
        <v>287</v>
      </c>
      <c r="G123" s="72"/>
      <c r="H123" s="77" t="s">
        <v>36</v>
      </c>
      <c r="I123" s="59" t="s">
        <v>284</v>
      </c>
      <c r="J123" s="72"/>
      <c r="K123" s="79"/>
      <c r="L123" s="80"/>
      <c r="M123" s="78"/>
      <c r="N123" s="72"/>
      <c r="O123" s="72"/>
      <c r="P123" s="57"/>
      <c r="Q123" s="58" t="s">
        <v>24</v>
      </c>
      <c r="R123" s="64" t="s">
        <v>288</v>
      </c>
      <c r="S123" s="72"/>
      <c r="T123" s="77" t="s">
        <v>36</v>
      </c>
      <c r="U123" s="59" t="s">
        <v>289</v>
      </c>
      <c r="V123" s="72"/>
      <c r="W123" s="79"/>
    </row>
    <row r="124" spans="1:23" ht="4.5" customHeight="1">
      <c r="A124" s="81"/>
      <c r="B124" s="82"/>
      <c r="C124" s="83"/>
      <c r="D124" s="84"/>
      <c r="E124" s="85"/>
      <c r="F124" s="86"/>
      <c r="G124" s="87"/>
      <c r="H124" s="87"/>
      <c r="I124" s="83"/>
      <c r="J124" s="82"/>
      <c r="K124" s="88"/>
      <c r="M124" s="81"/>
      <c r="N124" s="82"/>
      <c r="O124" s="83"/>
      <c r="P124" s="84"/>
      <c r="Q124" s="85"/>
      <c r="R124" s="86"/>
      <c r="S124" s="87"/>
      <c r="T124" s="87"/>
      <c r="U124" s="83"/>
      <c r="V124" s="82"/>
      <c r="W124" s="88"/>
    </row>
    <row r="125" spans="1:23" ht="12.75" customHeight="1">
      <c r="A125" s="90"/>
      <c r="B125" s="90" t="s">
        <v>37</v>
      </c>
      <c r="C125" s="91"/>
      <c r="D125" s="92" t="s">
        <v>38</v>
      </c>
      <c r="E125" s="92" t="s">
        <v>39</v>
      </c>
      <c r="F125" s="92" t="s">
        <v>40</v>
      </c>
      <c r="G125" s="93" t="s">
        <v>41</v>
      </c>
      <c r="H125" s="93"/>
      <c r="I125" s="91" t="s">
        <v>42</v>
      </c>
      <c r="J125" s="92" t="s">
        <v>37</v>
      </c>
      <c r="K125" s="90" t="s">
        <v>43</v>
      </c>
      <c r="L125" s="40">
        <v>150</v>
      </c>
      <c r="M125" s="90"/>
      <c r="N125" s="90" t="s">
        <v>37</v>
      </c>
      <c r="O125" s="91"/>
      <c r="P125" s="92" t="s">
        <v>38</v>
      </c>
      <c r="Q125" s="92" t="s">
        <v>39</v>
      </c>
      <c r="R125" s="92" t="s">
        <v>40</v>
      </c>
      <c r="S125" s="93" t="s">
        <v>41</v>
      </c>
      <c r="T125" s="93"/>
      <c r="U125" s="91" t="s">
        <v>42</v>
      </c>
      <c r="V125" s="92" t="s">
        <v>37</v>
      </c>
      <c r="W125" s="90" t="s">
        <v>43</v>
      </c>
    </row>
    <row r="126" spans="1:23" ht="12.75">
      <c r="A126" s="94" t="s">
        <v>43</v>
      </c>
      <c r="B126" s="94" t="s">
        <v>44</v>
      </c>
      <c r="C126" s="95" t="s">
        <v>45</v>
      </c>
      <c r="D126" s="96" t="s">
        <v>46</v>
      </c>
      <c r="E126" s="96" t="s">
        <v>47</v>
      </c>
      <c r="F126" s="96"/>
      <c r="G126" s="97" t="s">
        <v>45</v>
      </c>
      <c r="H126" s="97" t="s">
        <v>42</v>
      </c>
      <c r="I126" s="95"/>
      <c r="J126" s="94" t="s">
        <v>44</v>
      </c>
      <c r="K126" s="94"/>
      <c r="L126" s="40">
        <v>150</v>
      </c>
      <c r="M126" s="94" t="s">
        <v>43</v>
      </c>
      <c r="N126" s="94" t="s">
        <v>44</v>
      </c>
      <c r="O126" s="95" t="s">
        <v>45</v>
      </c>
      <c r="P126" s="96" t="s">
        <v>46</v>
      </c>
      <c r="Q126" s="96" t="s">
        <v>47</v>
      </c>
      <c r="R126" s="96"/>
      <c r="S126" s="97" t="s">
        <v>45</v>
      </c>
      <c r="T126" s="97" t="s">
        <v>42</v>
      </c>
      <c r="U126" s="95"/>
      <c r="V126" s="94" t="s">
        <v>44</v>
      </c>
      <c r="W126" s="94"/>
    </row>
    <row r="127" spans="1:23" ht="16.5" customHeight="1">
      <c r="A127" s="98">
        <v>-1</v>
      </c>
      <c r="B127" s="99">
        <v>5</v>
      </c>
      <c r="C127" s="100">
        <v>11</v>
      </c>
      <c r="D127" s="101" t="s">
        <v>79</v>
      </c>
      <c r="E127" s="101" t="s">
        <v>36</v>
      </c>
      <c r="F127" s="101">
        <v>9</v>
      </c>
      <c r="G127" s="101"/>
      <c r="H127" s="101">
        <v>140</v>
      </c>
      <c r="I127" s="100">
        <v>82</v>
      </c>
      <c r="J127" s="99">
        <v>9</v>
      </c>
      <c r="K127" s="98">
        <v>1</v>
      </c>
      <c r="L127" s="40"/>
      <c r="M127" s="98">
        <v>6</v>
      </c>
      <c r="N127" s="99">
        <v>14</v>
      </c>
      <c r="O127" s="100">
        <v>11</v>
      </c>
      <c r="P127" s="101" t="s">
        <v>290</v>
      </c>
      <c r="Q127" s="101" t="s">
        <v>33</v>
      </c>
      <c r="R127" s="101">
        <v>9</v>
      </c>
      <c r="S127" s="101">
        <v>110</v>
      </c>
      <c r="T127" s="101"/>
      <c r="U127" s="100">
        <v>82</v>
      </c>
      <c r="V127" s="99">
        <v>0</v>
      </c>
      <c r="W127" s="98">
        <v>-6</v>
      </c>
    </row>
    <row r="128" spans="1:23" ht="16.5" customHeight="1">
      <c r="A128" s="98">
        <v>2</v>
      </c>
      <c r="B128" s="99">
        <v>10</v>
      </c>
      <c r="C128" s="100">
        <v>81</v>
      </c>
      <c r="D128" s="101" t="s">
        <v>107</v>
      </c>
      <c r="E128" s="101" t="s">
        <v>30</v>
      </c>
      <c r="F128" s="101">
        <v>9</v>
      </c>
      <c r="G128" s="101"/>
      <c r="H128" s="101">
        <v>50</v>
      </c>
      <c r="I128" s="100">
        <v>12</v>
      </c>
      <c r="J128" s="99">
        <v>4</v>
      </c>
      <c r="K128" s="98">
        <v>-2</v>
      </c>
      <c r="L128" s="40"/>
      <c r="M128" s="98">
        <v>0</v>
      </c>
      <c r="N128" s="99">
        <v>5</v>
      </c>
      <c r="O128" s="100">
        <v>81</v>
      </c>
      <c r="P128" s="101" t="s">
        <v>291</v>
      </c>
      <c r="Q128" s="101" t="s">
        <v>36</v>
      </c>
      <c r="R128" s="101">
        <v>9</v>
      </c>
      <c r="S128" s="101"/>
      <c r="T128" s="101">
        <v>110</v>
      </c>
      <c r="U128" s="100">
        <v>12</v>
      </c>
      <c r="V128" s="99">
        <v>9</v>
      </c>
      <c r="W128" s="98">
        <v>0</v>
      </c>
    </row>
    <row r="129" spans="1:23" ht="16.5" customHeight="1">
      <c r="A129" s="98">
        <v>5</v>
      </c>
      <c r="B129" s="99">
        <v>13</v>
      </c>
      <c r="C129" s="100">
        <v>21</v>
      </c>
      <c r="D129" s="101" t="s">
        <v>89</v>
      </c>
      <c r="E129" s="101" t="s">
        <v>36</v>
      </c>
      <c r="F129" s="101">
        <v>9</v>
      </c>
      <c r="G129" s="101">
        <v>100</v>
      </c>
      <c r="H129" s="101"/>
      <c r="I129" s="100">
        <v>71</v>
      </c>
      <c r="J129" s="102">
        <v>1</v>
      </c>
      <c r="K129" s="103">
        <v>-5</v>
      </c>
      <c r="L129" s="104"/>
      <c r="M129" s="103">
        <v>0</v>
      </c>
      <c r="N129" s="102">
        <v>5</v>
      </c>
      <c r="O129" s="100">
        <v>21</v>
      </c>
      <c r="P129" s="101" t="s">
        <v>80</v>
      </c>
      <c r="Q129" s="101" t="s">
        <v>36</v>
      </c>
      <c r="R129" s="101">
        <v>9</v>
      </c>
      <c r="S129" s="101"/>
      <c r="T129" s="101">
        <v>110</v>
      </c>
      <c r="U129" s="100">
        <v>71</v>
      </c>
      <c r="V129" s="99">
        <v>9</v>
      </c>
      <c r="W129" s="98">
        <v>0</v>
      </c>
    </row>
    <row r="130" spans="1:23" ht="16.5" customHeight="1">
      <c r="A130" s="98">
        <v>5</v>
      </c>
      <c r="B130" s="99">
        <v>13</v>
      </c>
      <c r="C130" s="100">
        <v>72</v>
      </c>
      <c r="D130" s="101" t="s">
        <v>89</v>
      </c>
      <c r="E130" s="101" t="s">
        <v>36</v>
      </c>
      <c r="F130" s="101">
        <v>9</v>
      </c>
      <c r="G130" s="101">
        <v>100</v>
      </c>
      <c r="H130" s="101"/>
      <c r="I130" s="100">
        <v>22</v>
      </c>
      <c r="J130" s="99">
        <v>1</v>
      </c>
      <c r="K130" s="98">
        <v>-5</v>
      </c>
      <c r="L130" s="40"/>
      <c r="M130" s="98">
        <v>0</v>
      </c>
      <c r="N130" s="99">
        <v>10</v>
      </c>
      <c r="O130" s="100">
        <v>72</v>
      </c>
      <c r="P130" s="101" t="s">
        <v>290</v>
      </c>
      <c r="Q130" s="101" t="s">
        <v>33</v>
      </c>
      <c r="R130" s="101">
        <v>8</v>
      </c>
      <c r="S130" s="101"/>
      <c r="T130" s="101">
        <v>100</v>
      </c>
      <c r="U130" s="100">
        <v>22</v>
      </c>
      <c r="V130" s="99">
        <v>4</v>
      </c>
      <c r="W130" s="98">
        <v>0</v>
      </c>
    </row>
    <row r="131" spans="1:23" ht="16.5" customHeight="1">
      <c r="A131" s="98">
        <v>0</v>
      </c>
      <c r="B131" s="99">
        <v>8</v>
      </c>
      <c r="C131" s="100">
        <v>32</v>
      </c>
      <c r="D131" s="101" t="s">
        <v>106</v>
      </c>
      <c r="E131" s="101" t="s">
        <v>33</v>
      </c>
      <c r="F131" s="101">
        <v>9</v>
      </c>
      <c r="G131" s="101"/>
      <c r="H131" s="101">
        <v>100</v>
      </c>
      <c r="I131" s="100">
        <v>61</v>
      </c>
      <c r="J131" s="99">
        <v>6</v>
      </c>
      <c r="K131" s="98">
        <v>0</v>
      </c>
      <c r="L131" s="40"/>
      <c r="M131" s="98">
        <v>0</v>
      </c>
      <c r="N131" s="99">
        <v>5</v>
      </c>
      <c r="O131" s="100">
        <v>32</v>
      </c>
      <c r="P131" s="101" t="s">
        <v>80</v>
      </c>
      <c r="Q131" s="101" t="s">
        <v>36</v>
      </c>
      <c r="R131" s="101">
        <v>9</v>
      </c>
      <c r="S131" s="101"/>
      <c r="T131" s="101">
        <v>110</v>
      </c>
      <c r="U131" s="100">
        <v>61</v>
      </c>
      <c r="V131" s="99">
        <v>9</v>
      </c>
      <c r="W131" s="98">
        <v>0</v>
      </c>
    </row>
    <row r="132" spans="1:23" ht="16.5" customHeight="1">
      <c r="A132" s="98">
        <v>-1</v>
      </c>
      <c r="B132" s="99">
        <v>5</v>
      </c>
      <c r="C132" s="100">
        <v>62</v>
      </c>
      <c r="D132" s="101" t="s">
        <v>79</v>
      </c>
      <c r="E132" s="101" t="s">
        <v>36</v>
      </c>
      <c r="F132" s="101">
        <v>9</v>
      </c>
      <c r="G132" s="101"/>
      <c r="H132" s="101">
        <v>140</v>
      </c>
      <c r="I132" s="100">
        <v>31</v>
      </c>
      <c r="J132" s="99">
        <v>9</v>
      </c>
      <c r="K132" s="98">
        <v>1</v>
      </c>
      <c r="L132" s="40"/>
      <c r="M132" s="98">
        <v>5</v>
      </c>
      <c r="N132" s="99">
        <v>12</v>
      </c>
      <c r="O132" s="100">
        <v>62</v>
      </c>
      <c r="P132" s="101" t="s">
        <v>80</v>
      </c>
      <c r="Q132" s="101" t="s">
        <v>36</v>
      </c>
      <c r="R132" s="101">
        <v>8</v>
      </c>
      <c r="S132" s="101">
        <v>100</v>
      </c>
      <c r="T132" s="101"/>
      <c r="U132" s="100">
        <v>31</v>
      </c>
      <c r="V132" s="99">
        <v>2</v>
      </c>
      <c r="W132" s="98">
        <v>-5</v>
      </c>
    </row>
    <row r="133" spans="1:23" ht="16.5" customHeight="1">
      <c r="A133" s="98">
        <v>-11</v>
      </c>
      <c r="B133" s="99">
        <v>2</v>
      </c>
      <c r="C133" s="100">
        <v>42</v>
      </c>
      <c r="D133" s="101" t="s">
        <v>89</v>
      </c>
      <c r="E133" s="101" t="s">
        <v>36</v>
      </c>
      <c r="F133" s="101">
        <v>10</v>
      </c>
      <c r="G133" s="101"/>
      <c r="H133" s="101">
        <v>620</v>
      </c>
      <c r="I133" s="100">
        <v>51</v>
      </c>
      <c r="J133" s="102">
        <v>12</v>
      </c>
      <c r="K133" s="103">
        <v>11</v>
      </c>
      <c r="L133" s="104"/>
      <c r="M133" s="103">
        <v>-13</v>
      </c>
      <c r="N133" s="102">
        <v>0</v>
      </c>
      <c r="O133" s="100">
        <v>42</v>
      </c>
      <c r="P133" s="101" t="s">
        <v>292</v>
      </c>
      <c r="Q133" s="101" t="s">
        <v>36</v>
      </c>
      <c r="R133" s="101">
        <v>9</v>
      </c>
      <c r="S133" s="101"/>
      <c r="T133" s="101">
        <v>870</v>
      </c>
      <c r="U133" s="100">
        <v>51</v>
      </c>
      <c r="V133" s="99">
        <v>14</v>
      </c>
      <c r="W133" s="98">
        <v>13</v>
      </c>
    </row>
    <row r="134" spans="1:23" ht="16.5" customHeight="1">
      <c r="A134" s="98">
        <v>-12</v>
      </c>
      <c r="B134" s="99">
        <v>0</v>
      </c>
      <c r="C134" s="100">
        <v>52</v>
      </c>
      <c r="D134" s="101" t="s">
        <v>88</v>
      </c>
      <c r="E134" s="101" t="s">
        <v>30</v>
      </c>
      <c r="F134" s="101">
        <v>7</v>
      </c>
      <c r="G134" s="101"/>
      <c r="H134" s="101">
        <v>800</v>
      </c>
      <c r="I134" s="100">
        <v>41</v>
      </c>
      <c r="J134" s="99">
        <v>14</v>
      </c>
      <c r="K134" s="98">
        <v>12</v>
      </c>
      <c r="L134" s="40"/>
      <c r="M134" s="98">
        <v>0</v>
      </c>
      <c r="N134" s="99">
        <v>5</v>
      </c>
      <c r="O134" s="100">
        <v>52</v>
      </c>
      <c r="P134" s="101" t="s">
        <v>80</v>
      </c>
      <c r="Q134" s="101" t="s">
        <v>36</v>
      </c>
      <c r="R134" s="101">
        <v>9</v>
      </c>
      <c r="S134" s="101"/>
      <c r="T134" s="101">
        <v>110</v>
      </c>
      <c r="U134" s="100">
        <v>41</v>
      </c>
      <c r="V134" s="99">
        <v>9</v>
      </c>
      <c r="W134" s="98">
        <v>0</v>
      </c>
    </row>
    <row r="135" spans="1:23" s="65" customFormat="1" ht="30" customHeight="1">
      <c r="A135" s="41"/>
      <c r="B135" s="41"/>
      <c r="C135" s="105"/>
      <c r="D135" s="41"/>
      <c r="E135" s="41"/>
      <c r="F135" s="41"/>
      <c r="G135" s="41"/>
      <c r="H135" s="41"/>
      <c r="I135" s="105"/>
      <c r="J135" s="41"/>
      <c r="K135" s="41"/>
      <c r="L135" s="89"/>
      <c r="M135" s="41"/>
      <c r="N135" s="41"/>
      <c r="O135" s="105"/>
      <c r="P135" s="41"/>
      <c r="Q135" s="41"/>
      <c r="R135" s="41"/>
      <c r="S135" s="41"/>
      <c r="T135" s="41"/>
      <c r="U135" s="105"/>
      <c r="V135" s="41"/>
      <c r="W135" s="41"/>
    </row>
    <row r="136" spans="1:23" s="65" customFormat="1" ht="15">
      <c r="A136" s="32"/>
      <c r="B136" s="33" t="s">
        <v>10</v>
      </c>
      <c r="C136" s="34"/>
      <c r="D136" s="33"/>
      <c r="E136" s="35" t="s">
        <v>90</v>
      </c>
      <c r="F136" s="36"/>
      <c r="G136" s="37" t="s">
        <v>12</v>
      </c>
      <c r="H136" s="37"/>
      <c r="I136" s="38" t="s">
        <v>51</v>
      </c>
      <c r="J136" s="38"/>
      <c r="K136" s="39"/>
      <c r="L136" s="40">
        <v>150</v>
      </c>
      <c r="M136" s="32"/>
      <c r="N136" s="33" t="s">
        <v>10</v>
      </c>
      <c r="O136" s="34"/>
      <c r="P136" s="33"/>
      <c r="Q136" s="35" t="s">
        <v>91</v>
      </c>
      <c r="R136" s="36"/>
      <c r="S136" s="37" t="s">
        <v>12</v>
      </c>
      <c r="T136" s="37"/>
      <c r="U136" s="38" t="s">
        <v>53</v>
      </c>
      <c r="V136" s="38"/>
      <c r="W136" s="39"/>
    </row>
    <row r="137" spans="1:23" s="65" customFormat="1" ht="12.75">
      <c r="A137" s="42"/>
      <c r="B137" s="42"/>
      <c r="C137" s="43"/>
      <c r="D137" s="44"/>
      <c r="E137" s="44"/>
      <c r="F137" s="44"/>
      <c r="G137" s="45" t="s">
        <v>16</v>
      </c>
      <c r="H137" s="45"/>
      <c r="I137" s="38" t="s">
        <v>17</v>
      </c>
      <c r="J137" s="38"/>
      <c r="K137" s="39"/>
      <c r="L137" s="40">
        <v>150</v>
      </c>
      <c r="M137" s="42"/>
      <c r="N137" s="42"/>
      <c r="O137" s="43"/>
      <c r="P137" s="44"/>
      <c r="Q137" s="44"/>
      <c r="R137" s="44"/>
      <c r="S137" s="45" t="s">
        <v>16</v>
      </c>
      <c r="T137" s="45"/>
      <c r="U137" s="38" t="s">
        <v>18</v>
      </c>
      <c r="V137" s="38"/>
      <c r="W137" s="39"/>
    </row>
    <row r="138" spans="1:23" ht="4.5" customHeight="1">
      <c r="A138" s="46"/>
      <c r="B138" s="47"/>
      <c r="C138" s="48"/>
      <c r="D138" s="49"/>
      <c r="E138" s="50"/>
      <c r="F138" s="51"/>
      <c r="G138" s="52"/>
      <c r="H138" s="52"/>
      <c r="I138" s="48"/>
      <c r="J138" s="47"/>
      <c r="K138" s="53"/>
      <c r="L138" s="40"/>
      <c r="M138" s="46"/>
      <c r="N138" s="47"/>
      <c r="O138" s="48"/>
      <c r="P138" s="49"/>
      <c r="Q138" s="50"/>
      <c r="R138" s="51"/>
      <c r="S138" s="52"/>
      <c r="T138" s="52"/>
      <c r="U138" s="48"/>
      <c r="V138" s="47"/>
      <c r="W138" s="53"/>
    </row>
    <row r="139" spans="1:23" s="65" customFormat="1" ht="12.75" customHeight="1">
      <c r="A139" s="54" t="s">
        <v>135</v>
      </c>
      <c r="B139" s="55"/>
      <c r="C139" s="56"/>
      <c r="D139" s="57"/>
      <c r="E139" s="58" t="s">
        <v>19</v>
      </c>
      <c r="F139" s="59" t="s">
        <v>58</v>
      </c>
      <c r="G139" s="60"/>
      <c r="H139" s="61"/>
      <c r="I139" s="135">
        <v>0</v>
      </c>
      <c r="J139" s="135"/>
      <c r="K139" s="136"/>
      <c r="L139" s="62"/>
      <c r="M139" s="63" t="s">
        <v>135</v>
      </c>
      <c r="N139" s="55"/>
      <c r="O139" s="56"/>
      <c r="P139" s="57"/>
      <c r="Q139" s="58" t="s">
        <v>19</v>
      </c>
      <c r="R139" s="64" t="s">
        <v>293</v>
      </c>
      <c r="S139" s="60"/>
      <c r="T139" s="61"/>
      <c r="U139" s="135">
        <v>0</v>
      </c>
      <c r="V139" s="135"/>
      <c r="W139" s="136"/>
    </row>
    <row r="140" spans="1:23" s="65" customFormat="1" ht="12.75" customHeight="1">
      <c r="A140" s="66"/>
      <c r="B140" s="55"/>
      <c r="C140" s="56"/>
      <c r="D140" s="57"/>
      <c r="E140" s="67" t="s">
        <v>21</v>
      </c>
      <c r="F140" s="59" t="s">
        <v>103</v>
      </c>
      <c r="G140" s="68"/>
      <c r="H140" s="69"/>
      <c r="I140" s="73"/>
      <c r="J140" s="130">
        <v>10.1</v>
      </c>
      <c r="K140" s="131"/>
      <c r="L140" s="62"/>
      <c r="M140" s="66"/>
      <c r="N140" s="55"/>
      <c r="O140" s="56"/>
      <c r="P140" s="57"/>
      <c r="Q140" s="67" t="s">
        <v>21</v>
      </c>
      <c r="R140" s="64" t="s">
        <v>294</v>
      </c>
      <c r="S140" s="68"/>
      <c r="T140" s="69"/>
      <c r="U140" s="73"/>
      <c r="V140" s="130">
        <v>9.1</v>
      </c>
      <c r="W140" s="131"/>
    </row>
    <row r="141" spans="1:23" s="65" customFormat="1" ht="12.75" customHeight="1">
      <c r="A141" s="66"/>
      <c r="B141" s="55"/>
      <c r="C141" s="56"/>
      <c r="D141" s="57"/>
      <c r="E141" s="67" t="s">
        <v>23</v>
      </c>
      <c r="F141" s="59" t="s">
        <v>295</v>
      </c>
      <c r="G141" s="60"/>
      <c r="H141" s="69"/>
      <c r="I141" s="132">
        <v>11.1</v>
      </c>
      <c r="J141" s="130" t="s">
        <v>140</v>
      </c>
      <c r="K141" s="133">
        <v>10.1</v>
      </c>
      <c r="L141" s="62"/>
      <c r="M141" s="66"/>
      <c r="N141" s="55"/>
      <c r="O141" s="56"/>
      <c r="P141" s="57"/>
      <c r="Q141" s="67" t="s">
        <v>23</v>
      </c>
      <c r="R141" s="64" t="s">
        <v>101</v>
      </c>
      <c r="S141" s="60"/>
      <c r="T141" s="69"/>
      <c r="U141" s="132">
        <v>1.1</v>
      </c>
      <c r="V141" s="130" t="s">
        <v>140</v>
      </c>
      <c r="W141" s="133">
        <v>7.1</v>
      </c>
    </row>
    <row r="142" spans="1:23" s="65" customFormat="1" ht="12.75" customHeight="1">
      <c r="A142" s="66"/>
      <c r="B142" s="55"/>
      <c r="C142" s="56"/>
      <c r="D142" s="57"/>
      <c r="E142" s="58" t="s">
        <v>24</v>
      </c>
      <c r="F142" s="59" t="s">
        <v>296</v>
      </c>
      <c r="G142" s="60"/>
      <c r="H142" s="69"/>
      <c r="I142" s="73"/>
      <c r="J142" s="130">
        <v>9.1</v>
      </c>
      <c r="K142" s="131"/>
      <c r="L142" s="62"/>
      <c r="M142" s="66"/>
      <c r="N142" s="55"/>
      <c r="O142" s="56"/>
      <c r="P142" s="57"/>
      <c r="Q142" s="58" t="s">
        <v>24</v>
      </c>
      <c r="R142" s="64" t="s">
        <v>110</v>
      </c>
      <c r="S142" s="60"/>
      <c r="T142" s="69"/>
      <c r="U142" s="73"/>
      <c r="V142" s="130">
        <v>23.1</v>
      </c>
      <c r="W142" s="131"/>
    </row>
    <row r="143" spans="1:23" s="65" customFormat="1" ht="12.75" customHeight="1">
      <c r="A143" s="71" t="s">
        <v>19</v>
      </c>
      <c r="B143" s="59" t="s">
        <v>297</v>
      </c>
      <c r="C143" s="56"/>
      <c r="D143" s="57"/>
      <c r="E143" s="72"/>
      <c r="F143" s="60"/>
      <c r="G143" s="58" t="s">
        <v>19</v>
      </c>
      <c r="H143" s="59" t="s">
        <v>298</v>
      </c>
      <c r="I143" s="60"/>
      <c r="J143" s="73"/>
      <c r="K143" s="70"/>
      <c r="L143" s="62"/>
      <c r="M143" s="71" t="s">
        <v>19</v>
      </c>
      <c r="N143" s="64" t="s">
        <v>101</v>
      </c>
      <c r="O143" s="56"/>
      <c r="P143" s="57"/>
      <c r="Q143" s="72"/>
      <c r="R143" s="106"/>
      <c r="S143" s="58" t="s">
        <v>19</v>
      </c>
      <c r="T143" s="59" t="s">
        <v>66</v>
      </c>
      <c r="U143" s="60"/>
      <c r="V143" s="73"/>
      <c r="W143" s="70"/>
    </row>
    <row r="144" spans="1:23" s="65" customFormat="1" ht="12.75" customHeight="1">
      <c r="A144" s="74" t="s">
        <v>21</v>
      </c>
      <c r="B144" s="59" t="s">
        <v>100</v>
      </c>
      <c r="C144" s="75"/>
      <c r="D144" s="57"/>
      <c r="E144" s="72"/>
      <c r="F144" s="69"/>
      <c r="G144" s="67" t="s">
        <v>21</v>
      </c>
      <c r="H144" s="59" t="s">
        <v>99</v>
      </c>
      <c r="I144" s="60"/>
      <c r="J144" s="73"/>
      <c r="K144" s="70"/>
      <c r="L144" s="62"/>
      <c r="M144" s="74" t="s">
        <v>21</v>
      </c>
      <c r="N144" s="64" t="s">
        <v>299</v>
      </c>
      <c r="O144" s="75"/>
      <c r="P144" s="57"/>
      <c r="Q144" s="72"/>
      <c r="R144" s="107"/>
      <c r="S144" s="67" t="s">
        <v>21</v>
      </c>
      <c r="T144" s="59" t="s">
        <v>300</v>
      </c>
      <c r="U144" s="60"/>
      <c r="V144" s="73"/>
      <c r="W144" s="70"/>
    </row>
    <row r="145" spans="1:23" s="65" customFormat="1" ht="12.75" customHeight="1">
      <c r="A145" s="74" t="s">
        <v>23</v>
      </c>
      <c r="B145" s="59" t="s">
        <v>87</v>
      </c>
      <c r="C145" s="56"/>
      <c r="D145" s="57"/>
      <c r="E145" s="72"/>
      <c r="F145" s="69"/>
      <c r="G145" s="67" t="s">
        <v>23</v>
      </c>
      <c r="H145" s="59" t="s">
        <v>60</v>
      </c>
      <c r="I145" s="60"/>
      <c r="J145" s="60"/>
      <c r="K145" s="70"/>
      <c r="L145" s="62"/>
      <c r="M145" s="74" t="s">
        <v>23</v>
      </c>
      <c r="N145" s="64" t="s">
        <v>301</v>
      </c>
      <c r="O145" s="56"/>
      <c r="P145" s="57"/>
      <c r="Q145" s="72"/>
      <c r="R145" s="107"/>
      <c r="S145" s="67" t="s">
        <v>23</v>
      </c>
      <c r="T145" s="59" t="s">
        <v>34</v>
      </c>
      <c r="U145" s="60"/>
      <c r="V145" s="60"/>
      <c r="W145" s="70"/>
    </row>
    <row r="146" spans="1:23" s="65" customFormat="1" ht="12.75" customHeight="1">
      <c r="A146" s="71" t="s">
        <v>24</v>
      </c>
      <c r="B146" s="59" t="s">
        <v>302</v>
      </c>
      <c r="C146" s="75"/>
      <c r="D146" s="57"/>
      <c r="E146" s="72"/>
      <c r="F146" s="60"/>
      <c r="G146" s="58" t="s">
        <v>24</v>
      </c>
      <c r="H146" s="59" t="s">
        <v>303</v>
      </c>
      <c r="I146" s="59" t="s">
        <v>27</v>
      </c>
      <c r="J146" s="73"/>
      <c r="K146" s="70"/>
      <c r="L146" s="62"/>
      <c r="M146" s="71" t="s">
        <v>24</v>
      </c>
      <c r="N146" s="64" t="s">
        <v>108</v>
      </c>
      <c r="O146" s="75"/>
      <c r="P146" s="57"/>
      <c r="Q146" s="72"/>
      <c r="R146" s="106"/>
      <c r="S146" s="58" t="s">
        <v>24</v>
      </c>
      <c r="T146" s="59" t="s">
        <v>304</v>
      </c>
      <c r="U146" s="59" t="s">
        <v>27</v>
      </c>
      <c r="V146" s="73"/>
      <c r="W146" s="70"/>
    </row>
    <row r="147" spans="1:23" s="65" customFormat="1" ht="12.75" customHeight="1">
      <c r="A147" s="76"/>
      <c r="B147" s="75"/>
      <c r="C147" s="75"/>
      <c r="D147" s="57"/>
      <c r="E147" s="58" t="s">
        <v>19</v>
      </c>
      <c r="F147" s="59" t="s">
        <v>305</v>
      </c>
      <c r="G147" s="60"/>
      <c r="H147" s="77" t="s">
        <v>30</v>
      </c>
      <c r="I147" s="59" t="s">
        <v>306</v>
      </c>
      <c r="J147" s="73"/>
      <c r="K147" s="70"/>
      <c r="L147" s="62"/>
      <c r="M147" s="76"/>
      <c r="N147" s="108"/>
      <c r="O147" s="75"/>
      <c r="P147" s="57"/>
      <c r="Q147" s="58" t="s">
        <v>19</v>
      </c>
      <c r="R147" s="64" t="s">
        <v>307</v>
      </c>
      <c r="S147" s="60"/>
      <c r="T147" s="77" t="s">
        <v>30</v>
      </c>
      <c r="U147" s="59" t="s">
        <v>308</v>
      </c>
      <c r="V147" s="73"/>
      <c r="W147" s="70"/>
    </row>
    <row r="148" spans="1:23" s="65" customFormat="1" ht="12.75" customHeight="1">
      <c r="A148" s="66"/>
      <c r="B148" s="59" t="s">
        <v>32</v>
      </c>
      <c r="C148" s="56"/>
      <c r="D148" s="57"/>
      <c r="E148" s="67" t="s">
        <v>21</v>
      </c>
      <c r="F148" s="59" t="s">
        <v>309</v>
      </c>
      <c r="G148" s="60"/>
      <c r="H148" s="77" t="s">
        <v>33</v>
      </c>
      <c r="I148" s="59" t="s">
        <v>306</v>
      </c>
      <c r="J148" s="55"/>
      <c r="K148" s="70"/>
      <c r="L148" s="62"/>
      <c r="M148" s="66"/>
      <c r="N148" s="64" t="s">
        <v>32</v>
      </c>
      <c r="O148" s="56"/>
      <c r="P148" s="57"/>
      <c r="Q148" s="67" t="s">
        <v>21</v>
      </c>
      <c r="R148" s="64" t="s">
        <v>310</v>
      </c>
      <c r="S148" s="60"/>
      <c r="T148" s="77" t="s">
        <v>33</v>
      </c>
      <c r="U148" s="59" t="s">
        <v>311</v>
      </c>
      <c r="V148" s="55"/>
      <c r="W148" s="70"/>
    </row>
    <row r="149" spans="1:23" s="65" customFormat="1" ht="12.75" customHeight="1">
      <c r="A149" s="66"/>
      <c r="B149" s="59" t="s">
        <v>312</v>
      </c>
      <c r="C149" s="56"/>
      <c r="D149" s="57"/>
      <c r="E149" s="67" t="s">
        <v>23</v>
      </c>
      <c r="F149" s="59" t="s">
        <v>313</v>
      </c>
      <c r="G149" s="73"/>
      <c r="H149" s="77" t="s">
        <v>35</v>
      </c>
      <c r="I149" s="59" t="s">
        <v>314</v>
      </c>
      <c r="J149" s="55"/>
      <c r="K149" s="70"/>
      <c r="L149" s="62"/>
      <c r="M149" s="66"/>
      <c r="N149" s="64" t="s">
        <v>315</v>
      </c>
      <c r="O149" s="56"/>
      <c r="P149" s="57"/>
      <c r="Q149" s="67" t="s">
        <v>23</v>
      </c>
      <c r="R149" s="64" t="s">
        <v>316</v>
      </c>
      <c r="S149" s="73"/>
      <c r="T149" s="77" t="s">
        <v>35</v>
      </c>
      <c r="U149" s="59" t="s">
        <v>317</v>
      </c>
      <c r="V149" s="55"/>
      <c r="W149" s="70"/>
    </row>
    <row r="150" spans="1:23" s="65" customFormat="1" ht="12.75" customHeight="1">
      <c r="A150" s="78"/>
      <c r="B150" s="72"/>
      <c r="C150" s="72"/>
      <c r="D150" s="57"/>
      <c r="E150" s="58" t="s">
        <v>24</v>
      </c>
      <c r="F150" s="59" t="s">
        <v>17</v>
      </c>
      <c r="G150" s="72"/>
      <c r="H150" s="77" t="s">
        <v>36</v>
      </c>
      <c r="I150" s="59" t="s">
        <v>314</v>
      </c>
      <c r="J150" s="72"/>
      <c r="K150" s="79"/>
      <c r="L150" s="80"/>
      <c r="M150" s="78"/>
      <c r="N150" s="72"/>
      <c r="O150" s="72"/>
      <c r="P150" s="57"/>
      <c r="Q150" s="58" t="s">
        <v>24</v>
      </c>
      <c r="R150" s="64" t="s">
        <v>318</v>
      </c>
      <c r="S150" s="72"/>
      <c r="T150" s="77" t="s">
        <v>36</v>
      </c>
      <c r="U150" s="59" t="s">
        <v>317</v>
      </c>
      <c r="V150" s="72"/>
      <c r="W150" s="79"/>
    </row>
    <row r="151" spans="1:23" ht="4.5" customHeight="1">
      <c r="A151" s="81"/>
      <c r="B151" s="82"/>
      <c r="C151" s="83"/>
      <c r="D151" s="84"/>
      <c r="E151" s="85"/>
      <c r="F151" s="86"/>
      <c r="G151" s="87"/>
      <c r="H151" s="87"/>
      <c r="I151" s="83"/>
      <c r="J151" s="82"/>
      <c r="K151" s="88"/>
      <c r="M151" s="81"/>
      <c r="N151" s="82"/>
      <c r="O151" s="83"/>
      <c r="P151" s="84"/>
      <c r="Q151" s="85"/>
      <c r="R151" s="86"/>
      <c r="S151" s="87"/>
      <c r="T151" s="87"/>
      <c r="U151" s="83"/>
      <c r="V151" s="82"/>
      <c r="W151" s="88"/>
    </row>
    <row r="152" spans="1:23" ht="12.75" customHeight="1">
      <c r="A152" s="90"/>
      <c r="B152" s="90" t="s">
        <v>37</v>
      </c>
      <c r="C152" s="91"/>
      <c r="D152" s="92" t="s">
        <v>38</v>
      </c>
      <c r="E152" s="92" t="s">
        <v>39</v>
      </c>
      <c r="F152" s="92" t="s">
        <v>40</v>
      </c>
      <c r="G152" s="93" t="s">
        <v>41</v>
      </c>
      <c r="H152" s="93"/>
      <c r="I152" s="91" t="s">
        <v>42</v>
      </c>
      <c r="J152" s="92" t="s">
        <v>37</v>
      </c>
      <c r="K152" s="90" t="s">
        <v>43</v>
      </c>
      <c r="L152" s="40">
        <v>150</v>
      </c>
      <c r="M152" s="90"/>
      <c r="N152" s="90" t="s">
        <v>37</v>
      </c>
      <c r="O152" s="91"/>
      <c r="P152" s="92" t="s">
        <v>38</v>
      </c>
      <c r="Q152" s="92" t="s">
        <v>39</v>
      </c>
      <c r="R152" s="92" t="s">
        <v>40</v>
      </c>
      <c r="S152" s="93" t="s">
        <v>41</v>
      </c>
      <c r="T152" s="93"/>
      <c r="U152" s="91" t="s">
        <v>42</v>
      </c>
      <c r="V152" s="92" t="s">
        <v>37</v>
      </c>
      <c r="W152" s="90" t="s">
        <v>43</v>
      </c>
    </row>
    <row r="153" spans="1:23" ht="12.75">
      <c r="A153" s="94" t="s">
        <v>43</v>
      </c>
      <c r="B153" s="94" t="s">
        <v>44</v>
      </c>
      <c r="C153" s="95" t="s">
        <v>45</v>
      </c>
      <c r="D153" s="96" t="s">
        <v>46</v>
      </c>
      <c r="E153" s="96" t="s">
        <v>47</v>
      </c>
      <c r="F153" s="96"/>
      <c r="G153" s="97" t="s">
        <v>45</v>
      </c>
      <c r="H153" s="97" t="s">
        <v>42</v>
      </c>
      <c r="I153" s="95"/>
      <c r="J153" s="94" t="s">
        <v>44</v>
      </c>
      <c r="K153" s="94"/>
      <c r="L153" s="40">
        <v>150</v>
      </c>
      <c r="M153" s="94" t="s">
        <v>43</v>
      </c>
      <c r="N153" s="94" t="s">
        <v>44</v>
      </c>
      <c r="O153" s="95" t="s">
        <v>45</v>
      </c>
      <c r="P153" s="96" t="s">
        <v>46</v>
      </c>
      <c r="Q153" s="96" t="s">
        <v>47</v>
      </c>
      <c r="R153" s="96"/>
      <c r="S153" s="97" t="s">
        <v>45</v>
      </c>
      <c r="T153" s="97" t="s">
        <v>42</v>
      </c>
      <c r="U153" s="95"/>
      <c r="V153" s="94" t="s">
        <v>44</v>
      </c>
      <c r="W153" s="94"/>
    </row>
    <row r="154" spans="1:23" ht="16.5" customHeight="1">
      <c r="A154" s="98">
        <v>1</v>
      </c>
      <c r="B154" s="99">
        <v>10</v>
      </c>
      <c r="C154" s="100">
        <v>11</v>
      </c>
      <c r="D154" s="101" t="s">
        <v>81</v>
      </c>
      <c r="E154" s="101" t="s">
        <v>33</v>
      </c>
      <c r="F154" s="101">
        <v>13</v>
      </c>
      <c r="G154" s="101">
        <v>510</v>
      </c>
      <c r="H154" s="101"/>
      <c r="I154" s="100">
        <v>82</v>
      </c>
      <c r="J154" s="99">
        <v>4</v>
      </c>
      <c r="K154" s="98">
        <v>-1</v>
      </c>
      <c r="L154" s="40"/>
      <c r="M154" s="98">
        <v>0</v>
      </c>
      <c r="N154" s="99">
        <v>7</v>
      </c>
      <c r="O154" s="100">
        <v>11</v>
      </c>
      <c r="P154" s="101" t="s">
        <v>61</v>
      </c>
      <c r="Q154" s="101" t="s">
        <v>30</v>
      </c>
      <c r="R154" s="101">
        <v>13</v>
      </c>
      <c r="S154" s="101">
        <v>710</v>
      </c>
      <c r="T154" s="101"/>
      <c r="U154" s="100">
        <v>82</v>
      </c>
      <c r="V154" s="99">
        <v>7</v>
      </c>
      <c r="W154" s="98">
        <v>0</v>
      </c>
    </row>
    <row r="155" spans="1:23" ht="16.5" customHeight="1">
      <c r="A155" s="98">
        <v>-1</v>
      </c>
      <c r="B155" s="99">
        <v>6</v>
      </c>
      <c r="C155" s="100">
        <v>81</v>
      </c>
      <c r="D155" s="101" t="s">
        <v>167</v>
      </c>
      <c r="E155" s="101" t="s">
        <v>33</v>
      </c>
      <c r="F155" s="101">
        <v>13</v>
      </c>
      <c r="G155" s="101">
        <v>440</v>
      </c>
      <c r="H155" s="101"/>
      <c r="I155" s="100">
        <v>12</v>
      </c>
      <c r="J155" s="99">
        <v>8</v>
      </c>
      <c r="K155" s="98">
        <v>1</v>
      </c>
      <c r="L155" s="40"/>
      <c r="M155" s="98">
        <v>-1</v>
      </c>
      <c r="N155" s="99">
        <v>1</v>
      </c>
      <c r="O155" s="100">
        <v>81</v>
      </c>
      <c r="P155" s="101" t="s">
        <v>48</v>
      </c>
      <c r="Q155" s="101" t="s">
        <v>33</v>
      </c>
      <c r="R155" s="101">
        <v>12</v>
      </c>
      <c r="S155" s="101">
        <v>690</v>
      </c>
      <c r="T155" s="101"/>
      <c r="U155" s="100">
        <v>12</v>
      </c>
      <c r="V155" s="99">
        <v>13</v>
      </c>
      <c r="W155" s="98">
        <v>1</v>
      </c>
    </row>
    <row r="156" spans="1:23" ht="16.5" customHeight="1">
      <c r="A156" s="98">
        <v>-5</v>
      </c>
      <c r="B156" s="99">
        <v>2</v>
      </c>
      <c r="C156" s="100">
        <v>21</v>
      </c>
      <c r="D156" s="101" t="s">
        <v>319</v>
      </c>
      <c r="E156" s="101" t="s">
        <v>36</v>
      </c>
      <c r="F156" s="101">
        <v>10</v>
      </c>
      <c r="G156" s="101">
        <v>300</v>
      </c>
      <c r="H156" s="101"/>
      <c r="I156" s="100">
        <v>71</v>
      </c>
      <c r="J156" s="102">
        <v>12</v>
      </c>
      <c r="K156" s="103">
        <v>5</v>
      </c>
      <c r="L156" s="104"/>
      <c r="M156" s="103">
        <v>-1</v>
      </c>
      <c r="N156" s="102">
        <v>1</v>
      </c>
      <c r="O156" s="100">
        <v>21</v>
      </c>
      <c r="P156" s="101" t="s">
        <v>48</v>
      </c>
      <c r="Q156" s="101" t="s">
        <v>33</v>
      </c>
      <c r="R156" s="101">
        <v>12</v>
      </c>
      <c r="S156" s="101">
        <v>690</v>
      </c>
      <c r="T156" s="101"/>
      <c r="U156" s="100">
        <v>71</v>
      </c>
      <c r="V156" s="99">
        <v>13</v>
      </c>
      <c r="W156" s="98">
        <v>1</v>
      </c>
    </row>
    <row r="157" spans="1:23" ht="16.5" customHeight="1">
      <c r="A157" s="98">
        <v>-6</v>
      </c>
      <c r="B157" s="99">
        <v>0</v>
      </c>
      <c r="C157" s="100">
        <v>72</v>
      </c>
      <c r="D157" s="101" t="s">
        <v>61</v>
      </c>
      <c r="E157" s="101" t="s">
        <v>35</v>
      </c>
      <c r="F157" s="101">
        <v>5</v>
      </c>
      <c r="G157" s="101">
        <v>250</v>
      </c>
      <c r="H157" s="101"/>
      <c r="I157" s="100">
        <v>22</v>
      </c>
      <c r="J157" s="99">
        <v>14</v>
      </c>
      <c r="K157" s="98">
        <v>6</v>
      </c>
      <c r="L157" s="40"/>
      <c r="M157" s="98">
        <v>0</v>
      </c>
      <c r="N157" s="99">
        <v>7</v>
      </c>
      <c r="O157" s="100">
        <v>72</v>
      </c>
      <c r="P157" s="101" t="s">
        <v>61</v>
      </c>
      <c r="Q157" s="101" t="s">
        <v>30</v>
      </c>
      <c r="R157" s="101">
        <v>13</v>
      </c>
      <c r="S157" s="101">
        <v>710</v>
      </c>
      <c r="T157" s="101"/>
      <c r="U157" s="100">
        <v>22</v>
      </c>
      <c r="V157" s="99">
        <v>7</v>
      </c>
      <c r="W157" s="98">
        <v>0</v>
      </c>
    </row>
    <row r="158" spans="1:23" ht="16.5" customHeight="1">
      <c r="A158" s="98">
        <v>7</v>
      </c>
      <c r="B158" s="99">
        <v>13</v>
      </c>
      <c r="C158" s="100">
        <v>32</v>
      </c>
      <c r="D158" s="101" t="s">
        <v>88</v>
      </c>
      <c r="E158" s="101" t="s">
        <v>30</v>
      </c>
      <c r="F158" s="101">
        <v>13</v>
      </c>
      <c r="G158" s="101">
        <v>750</v>
      </c>
      <c r="H158" s="101"/>
      <c r="I158" s="100">
        <v>61</v>
      </c>
      <c r="J158" s="99">
        <v>1</v>
      </c>
      <c r="K158" s="98">
        <v>-7</v>
      </c>
      <c r="L158" s="40"/>
      <c r="M158" s="98">
        <v>0</v>
      </c>
      <c r="N158" s="99">
        <v>7</v>
      </c>
      <c r="O158" s="100">
        <v>32</v>
      </c>
      <c r="P158" s="101" t="s">
        <v>170</v>
      </c>
      <c r="Q158" s="101" t="s">
        <v>30</v>
      </c>
      <c r="R158" s="101">
        <v>13</v>
      </c>
      <c r="S158" s="101">
        <v>710</v>
      </c>
      <c r="T158" s="101"/>
      <c r="U158" s="100">
        <v>61</v>
      </c>
      <c r="V158" s="99">
        <v>7</v>
      </c>
      <c r="W158" s="98">
        <v>0</v>
      </c>
    </row>
    <row r="159" spans="1:23" ht="16.5" customHeight="1">
      <c r="A159" s="98">
        <v>-2</v>
      </c>
      <c r="B159" s="99">
        <v>4</v>
      </c>
      <c r="C159" s="100">
        <v>62</v>
      </c>
      <c r="D159" s="101" t="s">
        <v>167</v>
      </c>
      <c r="E159" s="101" t="s">
        <v>30</v>
      </c>
      <c r="F159" s="101">
        <v>12</v>
      </c>
      <c r="G159" s="101">
        <v>420</v>
      </c>
      <c r="H159" s="101"/>
      <c r="I159" s="100">
        <v>31</v>
      </c>
      <c r="J159" s="99">
        <v>10</v>
      </c>
      <c r="K159" s="98">
        <v>2</v>
      </c>
      <c r="L159" s="40"/>
      <c r="M159" s="98">
        <v>15</v>
      </c>
      <c r="N159" s="99">
        <v>14</v>
      </c>
      <c r="O159" s="100">
        <v>62</v>
      </c>
      <c r="P159" s="101" t="s">
        <v>320</v>
      </c>
      <c r="Q159" s="101" t="s">
        <v>35</v>
      </c>
      <c r="R159" s="101">
        <v>5</v>
      </c>
      <c r="S159" s="101">
        <v>2000</v>
      </c>
      <c r="T159" s="101"/>
      <c r="U159" s="100">
        <v>31</v>
      </c>
      <c r="V159" s="99">
        <v>0</v>
      </c>
      <c r="W159" s="98">
        <v>-15</v>
      </c>
    </row>
    <row r="160" spans="1:23" ht="16.5" customHeight="1">
      <c r="A160" s="98">
        <v>1</v>
      </c>
      <c r="B160" s="99">
        <v>8</v>
      </c>
      <c r="C160" s="100">
        <v>42</v>
      </c>
      <c r="D160" s="101" t="s">
        <v>320</v>
      </c>
      <c r="E160" s="101" t="s">
        <v>36</v>
      </c>
      <c r="F160" s="101">
        <v>10</v>
      </c>
      <c r="G160" s="101">
        <v>500</v>
      </c>
      <c r="H160" s="101"/>
      <c r="I160" s="100">
        <v>51</v>
      </c>
      <c r="J160" s="102">
        <v>6</v>
      </c>
      <c r="K160" s="103">
        <v>-1</v>
      </c>
      <c r="L160" s="104"/>
      <c r="M160" s="103">
        <v>0</v>
      </c>
      <c r="N160" s="102">
        <v>7</v>
      </c>
      <c r="O160" s="100">
        <v>42</v>
      </c>
      <c r="P160" s="101" t="s">
        <v>170</v>
      </c>
      <c r="Q160" s="101" t="s">
        <v>30</v>
      </c>
      <c r="R160" s="101">
        <v>13</v>
      </c>
      <c r="S160" s="101">
        <v>710</v>
      </c>
      <c r="T160" s="101"/>
      <c r="U160" s="100">
        <v>51</v>
      </c>
      <c r="V160" s="99">
        <v>7</v>
      </c>
      <c r="W160" s="98">
        <v>0</v>
      </c>
    </row>
    <row r="161" spans="1:23" ht="16.5" customHeight="1">
      <c r="A161" s="98">
        <v>7</v>
      </c>
      <c r="B161" s="99">
        <v>13</v>
      </c>
      <c r="C161" s="100">
        <v>52</v>
      </c>
      <c r="D161" s="101" t="s">
        <v>88</v>
      </c>
      <c r="E161" s="101" t="s">
        <v>30</v>
      </c>
      <c r="F161" s="101">
        <v>13</v>
      </c>
      <c r="G161" s="101">
        <v>750</v>
      </c>
      <c r="H161" s="101"/>
      <c r="I161" s="100">
        <v>41</v>
      </c>
      <c r="J161" s="99">
        <v>1</v>
      </c>
      <c r="K161" s="98">
        <v>-7</v>
      </c>
      <c r="L161" s="40"/>
      <c r="M161" s="98">
        <v>3</v>
      </c>
      <c r="N161" s="99">
        <v>12</v>
      </c>
      <c r="O161" s="100">
        <v>52</v>
      </c>
      <c r="P161" s="101" t="s">
        <v>321</v>
      </c>
      <c r="Q161" s="101" t="s">
        <v>35</v>
      </c>
      <c r="R161" s="101">
        <v>6</v>
      </c>
      <c r="S161" s="101">
        <v>800</v>
      </c>
      <c r="T161" s="101"/>
      <c r="U161" s="100">
        <v>41</v>
      </c>
      <c r="V161" s="99">
        <v>2</v>
      </c>
      <c r="W161" s="98">
        <v>-3</v>
      </c>
    </row>
    <row r="162" spans="1:23" s="65" customFormat="1" ht="33" customHeight="1">
      <c r="A162" s="41"/>
      <c r="B162" s="41"/>
      <c r="C162" s="105"/>
      <c r="D162" s="41"/>
      <c r="E162" s="41"/>
      <c r="F162" s="41"/>
      <c r="G162" s="41"/>
      <c r="H162" s="41"/>
      <c r="I162" s="105"/>
      <c r="J162" s="41"/>
      <c r="K162" s="41"/>
      <c r="L162" s="89"/>
      <c r="M162" s="41"/>
      <c r="N162" s="41"/>
      <c r="O162" s="105"/>
      <c r="P162" s="41"/>
      <c r="Q162" s="41"/>
      <c r="R162" s="41"/>
      <c r="S162" s="41"/>
      <c r="T162" s="41"/>
      <c r="U162" s="105"/>
      <c r="V162" s="41"/>
      <c r="W162" s="41"/>
    </row>
    <row r="163" spans="1:23" s="65" customFormat="1" ht="15">
      <c r="A163" s="32"/>
      <c r="B163" s="33" t="s">
        <v>10</v>
      </c>
      <c r="C163" s="34"/>
      <c r="D163" s="33"/>
      <c r="E163" s="35" t="s">
        <v>97</v>
      </c>
      <c r="F163" s="36"/>
      <c r="G163" s="37" t="s">
        <v>12</v>
      </c>
      <c r="H163" s="37"/>
      <c r="I163" s="35" t="s">
        <v>13</v>
      </c>
      <c r="J163" s="38"/>
      <c r="K163" s="39"/>
      <c r="L163" s="40">
        <v>150</v>
      </c>
      <c r="M163" s="32"/>
      <c r="N163" s="33" t="s">
        <v>10</v>
      </c>
      <c r="O163" s="34"/>
      <c r="P163" s="33"/>
      <c r="Q163" s="35" t="s">
        <v>98</v>
      </c>
      <c r="R163" s="36"/>
      <c r="S163" s="37" t="s">
        <v>12</v>
      </c>
      <c r="T163" s="37"/>
      <c r="U163" s="35" t="s">
        <v>15</v>
      </c>
      <c r="V163" s="38"/>
      <c r="W163" s="39"/>
    </row>
    <row r="164" spans="1:23" s="65" customFormat="1" ht="12.75">
      <c r="A164" s="42"/>
      <c r="B164" s="42"/>
      <c r="C164" s="43"/>
      <c r="D164" s="44"/>
      <c r="E164" s="44"/>
      <c r="F164" s="44"/>
      <c r="G164" s="45" t="s">
        <v>16</v>
      </c>
      <c r="H164" s="45"/>
      <c r="I164" s="35" t="s">
        <v>55</v>
      </c>
      <c r="J164" s="38"/>
      <c r="K164" s="39"/>
      <c r="L164" s="40">
        <v>150</v>
      </c>
      <c r="M164" s="42"/>
      <c r="N164" s="42"/>
      <c r="O164" s="43"/>
      <c r="P164" s="44"/>
      <c r="Q164" s="44"/>
      <c r="R164" s="44"/>
      <c r="S164" s="45" t="s">
        <v>16</v>
      </c>
      <c r="T164" s="45"/>
      <c r="U164" s="35" t="s">
        <v>17</v>
      </c>
      <c r="V164" s="38"/>
      <c r="W164" s="39"/>
    </row>
    <row r="165" spans="1:23" ht="4.5" customHeight="1">
      <c r="A165" s="46"/>
      <c r="B165" s="47"/>
      <c r="C165" s="48"/>
      <c r="D165" s="49"/>
      <c r="E165" s="50"/>
      <c r="F165" s="51"/>
      <c r="G165" s="52"/>
      <c r="H165" s="52"/>
      <c r="I165" s="48"/>
      <c r="J165" s="47"/>
      <c r="K165" s="53"/>
      <c r="L165" s="40"/>
      <c r="M165" s="46"/>
      <c r="N165" s="47"/>
      <c r="O165" s="48"/>
      <c r="P165" s="49"/>
      <c r="Q165" s="50"/>
      <c r="R165" s="51"/>
      <c r="S165" s="52"/>
      <c r="T165" s="52"/>
      <c r="U165" s="48"/>
      <c r="V165" s="47"/>
      <c r="W165" s="53"/>
    </row>
    <row r="166" spans="1:23" s="65" customFormat="1" ht="12.75" customHeight="1">
      <c r="A166" s="54" t="s">
        <v>135</v>
      </c>
      <c r="B166" s="55"/>
      <c r="C166" s="56"/>
      <c r="D166" s="57"/>
      <c r="E166" s="58" t="s">
        <v>19</v>
      </c>
      <c r="F166" s="59" t="s">
        <v>322</v>
      </c>
      <c r="G166" s="60"/>
      <c r="H166" s="61"/>
      <c r="I166" s="135">
        <v>0</v>
      </c>
      <c r="J166" s="135"/>
      <c r="K166" s="136"/>
      <c r="L166" s="62"/>
      <c r="M166" s="63" t="s">
        <v>135</v>
      </c>
      <c r="N166" s="55"/>
      <c r="O166" s="56"/>
      <c r="P166" s="57"/>
      <c r="Q166" s="58" t="s">
        <v>19</v>
      </c>
      <c r="R166" s="64" t="s">
        <v>196</v>
      </c>
      <c r="S166" s="60"/>
      <c r="T166" s="61"/>
      <c r="U166" s="135">
        <v>0</v>
      </c>
      <c r="V166" s="135"/>
      <c r="W166" s="136"/>
    </row>
    <row r="167" spans="1:23" s="65" customFormat="1" ht="12.75" customHeight="1">
      <c r="A167" s="66"/>
      <c r="B167" s="55"/>
      <c r="C167" s="56"/>
      <c r="D167" s="57"/>
      <c r="E167" s="67" t="s">
        <v>21</v>
      </c>
      <c r="F167" s="59" t="s">
        <v>31</v>
      </c>
      <c r="G167" s="68"/>
      <c r="H167" s="69"/>
      <c r="I167" s="73"/>
      <c r="J167" s="130">
        <v>7.1</v>
      </c>
      <c r="K167" s="131"/>
      <c r="L167" s="62"/>
      <c r="M167" s="66"/>
      <c r="N167" s="55"/>
      <c r="O167" s="56"/>
      <c r="P167" s="57"/>
      <c r="Q167" s="67" t="s">
        <v>21</v>
      </c>
      <c r="R167" s="64" t="s">
        <v>323</v>
      </c>
      <c r="S167" s="68"/>
      <c r="T167" s="69"/>
      <c r="U167" s="73"/>
      <c r="V167" s="130">
        <v>13.1</v>
      </c>
      <c r="W167" s="131"/>
    </row>
    <row r="168" spans="1:23" s="65" customFormat="1" ht="12.75" customHeight="1">
      <c r="A168" s="66"/>
      <c r="B168" s="55"/>
      <c r="C168" s="56"/>
      <c r="D168" s="57"/>
      <c r="E168" s="67" t="s">
        <v>23</v>
      </c>
      <c r="F168" s="59" t="s">
        <v>324</v>
      </c>
      <c r="G168" s="60"/>
      <c r="H168" s="69"/>
      <c r="I168" s="132">
        <v>16.1</v>
      </c>
      <c r="J168" s="130" t="s">
        <v>140</v>
      </c>
      <c r="K168" s="133">
        <v>9.1</v>
      </c>
      <c r="L168" s="62"/>
      <c r="M168" s="66"/>
      <c r="N168" s="55"/>
      <c r="O168" s="56"/>
      <c r="P168" s="57"/>
      <c r="Q168" s="67" t="s">
        <v>23</v>
      </c>
      <c r="R168" s="64" t="s">
        <v>325</v>
      </c>
      <c r="S168" s="60"/>
      <c r="T168" s="69"/>
      <c r="U168" s="132">
        <v>6.1</v>
      </c>
      <c r="V168" s="130" t="s">
        <v>140</v>
      </c>
      <c r="W168" s="133">
        <v>12.1</v>
      </c>
    </row>
    <row r="169" spans="1:23" s="65" customFormat="1" ht="12.75" customHeight="1">
      <c r="A169" s="66"/>
      <c r="B169" s="55"/>
      <c r="C169" s="56"/>
      <c r="D169" s="57"/>
      <c r="E169" s="58" t="s">
        <v>24</v>
      </c>
      <c r="F169" s="59" t="s">
        <v>326</v>
      </c>
      <c r="G169" s="60"/>
      <c r="H169" s="69"/>
      <c r="I169" s="73"/>
      <c r="J169" s="130">
        <v>8.1</v>
      </c>
      <c r="K169" s="131"/>
      <c r="L169" s="62"/>
      <c r="M169" s="66"/>
      <c r="N169" s="55"/>
      <c r="O169" s="56"/>
      <c r="P169" s="57"/>
      <c r="Q169" s="58" t="s">
        <v>24</v>
      </c>
      <c r="R169" s="64" t="s">
        <v>327</v>
      </c>
      <c r="S169" s="60"/>
      <c r="T169" s="69"/>
      <c r="U169" s="73"/>
      <c r="V169" s="130">
        <v>9.1</v>
      </c>
      <c r="W169" s="131"/>
    </row>
    <row r="170" spans="1:23" s="65" customFormat="1" ht="12.75" customHeight="1">
      <c r="A170" s="71" t="s">
        <v>19</v>
      </c>
      <c r="B170" s="59" t="s">
        <v>328</v>
      </c>
      <c r="C170" s="56"/>
      <c r="D170" s="57"/>
      <c r="E170" s="72"/>
      <c r="F170" s="60"/>
      <c r="G170" s="58" t="s">
        <v>19</v>
      </c>
      <c r="H170" s="59" t="s">
        <v>56</v>
      </c>
      <c r="I170" s="60"/>
      <c r="J170" s="73"/>
      <c r="K170" s="70"/>
      <c r="L170" s="62"/>
      <c r="M170" s="71" t="s">
        <v>19</v>
      </c>
      <c r="N170" s="64" t="s">
        <v>329</v>
      </c>
      <c r="O170" s="56"/>
      <c r="P170" s="57"/>
      <c r="Q170" s="72"/>
      <c r="R170" s="106"/>
      <c r="S170" s="58" t="s">
        <v>19</v>
      </c>
      <c r="T170" s="59" t="s">
        <v>330</v>
      </c>
      <c r="U170" s="60"/>
      <c r="V170" s="73"/>
      <c r="W170" s="70"/>
    </row>
    <row r="171" spans="1:23" s="65" customFormat="1" ht="12.75" customHeight="1">
      <c r="A171" s="74" t="s">
        <v>21</v>
      </c>
      <c r="B171" s="59" t="s">
        <v>331</v>
      </c>
      <c r="C171" s="75"/>
      <c r="D171" s="57"/>
      <c r="E171" s="72"/>
      <c r="F171" s="69"/>
      <c r="G171" s="67" t="s">
        <v>21</v>
      </c>
      <c r="H171" s="59" t="s">
        <v>208</v>
      </c>
      <c r="I171" s="60"/>
      <c r="J171" s="73"/>
      <c r="K171" s="70"/>
      <c r="L171" s="62"/>
      <c r="M171" s="74" t="s">
        <v>21</v>
      </c>
      <c r="N171" s="64" t="s">
        <v>332</v>
      </c>
      <c r="O171" s="75"/>
      <c r="P171" s="57"/>
      <c r="Q171" s="72"/>
      <c r="R171" s="107"/>
      <c r="S171" s="67" t="s">
        <v>21</v>
      </c>
      <c r="T171" s="59" t="s">
        <v>333</v>
      </c>
      <c r="U171" s="60"/>
      <c r="V171" s="73"/>
      <c r="W171" s="70"/>
    </row>
    <row r="172" spans="1:23" s="65" customFormat="1" ht="12.75" customHeight="1">
      <c r="A172" s="74" t="s">
        <v>23</v>
      </c>
      <c r="B172" s="59" t="s">
        <v>204</v>
      </c>
      <c r="C172" s="56"/>
      <c r="D172" s="57"/>
      <c r="E172" s="72"/>
      <c r="F172" s="69"/>
      <c r="G172" s="67" t="s">
        <v>23</v>
      </c>
      <c r="H172" s="59" t="s">
        <v>334</v>
      </c>
      <c r="I172" s="60"/>
      <c r="J172" s="60"/>
      <c r="K172" s="70"/>
      <c r="L172" s="62"/>
      <c r="M172" s="74" t="s">
        <v>23</v>
      </c>
      <c r="N172" s="64" t="s">
        <v>335</v>
      </c>
      <c r="O172" s="56"/>
      <c r="P172" s="57"/>
      <c r="Q172" s="72"/>
      <c r="R172" s="107"/>
      <c r="S172" s="67" t="s">
        <v>23</v>
      </c>
      <c r="T172" s="59" t="s">
        <v>336</v>
      </c>
      <c r="U172" s="60"/>
      <c r="V172" s="60"/>
      <c r="W172" s="70"/>
    </row>
    <row r="173" spans="1:23" s="65" customFormat="1" ht="12.75" customHeight="1">
      <c r="A173" s="71" t="s">
        <v>24</v>
      </c>
      <c r="B173" s="59" t="s">
        <v>173</v>
      </c>
      <c r="C173" s="75"/>
      <c r="D173" s="57"/>
      <c r="E173" s="72"/>
      <c r="F173" s="60"/>
      <c r="G173" s="58" t="s">
        <v>24</v>
      </c>
      <c r="H173" s="59" t="s">
        <v>337</v>
      </c>
      <c r="I173" s="59" t="s">
        <v>27</v>
      </c>
      <c r="J173" s="73"/>
      <c r="K173" s="70"/>
      <c r="L173" s="62"/>
      <c r="M173" s="71" t="s">
        <v>24</v>
      </c>
      <c r="N173" s="64" t="s">
        <v>93</v>
      </c>
      <c r="O173" s="75"/>
      <c r="P173" s="57"/>
      <c r="Q173" s="72"/>
      <c r="R173" s="106"/>
      <c r="S173" s="58" t="s">
        <v>24</v>
      </c>
      <c r="T173" s="59" t="s">
        <v>17</v>
      </c>
      <c r="U173" s="59" t="s">
        <v>27</v>
      </c>
      <c r="V173" s="73"/>
      <c r="W173" s="70"/>
    </row>
    <row r="174" spans="1:23" s="65" customFormat="1" ht="12.75" customHeight="1">
      <c r="A174" s="76"/>
      <c r="B174" s="75"/>
      <c r="C174" s="75"/>
      <c r="D174" s="57"/>
      <c r="E174" s="58" t="s">
        <v>19</v>
      </c>
      <c r="F174" s="59" t="s">
        <v>338</v>
      </c>
      <c r="G174" s="60"/>
      <c r="H174" s="77" t="s">
        <v>30</v>
      </c>
      <c r="I174" s="59" t="s">
        <v>339</v>
      </c>
      <c r="J174" s="73"/>
      <c r="K174" s="70"/>
      <c r="L174" s="62"/>
      <c r="M174" s="76"/>
      <c r="N174" s="108"/>
      <c r="O174" s="75"/>
      <c r="P174" s="57"/>
      <c r="Q174" s="58" t="s">
        <v>19</v>
      </c>
      <c r="R174" s="64" t="s">
        <v>340</v>
      </c>
      <c r="S174" s="60"/>
      <c r="T174" s="77" t="s">
        <v>30</v>
      </c>
      <c r="U174" s="59" t="s">
        <v>341</v>
      </c>
      <c r="V174" s="73"/>
      <c r="W174" s="70"/>
    </row>
    <row r="175" spans="1:23" s="65" customFormat="1" ht="12.75" customHeight="1">
      <c r="A175" s="66"/>
      <c r="B175" s="59" t="s">
        <v>32</v>
      </c>
      <c r="C175" s="56"/>
      <c r="D175" s="57"/>
      <c r="E175" s="67" t="s">
        <v>21</v>
      </c>
      <c r="F175" s="59" t="s">
        <v>96</v>
      </c>
      <c r="G175" s="60"/>
      <c r="H175" s="77" t="s">
        <v>33</v>
      </c>
      <c r="I175" s="59" t="s">
        <v>339</v>
      </c>
      <c r="J175" s="55"/>
      <c r="K175" s="70"/>
      <c r="L175" s="62"/>
      <c r="M175" s="66"/>
      <c r="N175" s="64" t="s">
        <v>32</v>
      </c>
      <c r="O175" s="56"/>
      <c r="P175" s="57"/>
      <c r="Q175" s="67" t="s">
        <v>21</v>
      </c>
      <c r="R175" s="64" t="s">
        <v>114</v>
      </c>
      <c r="S175" s="60"/>
      <c r="T175" s="77" t="s">
        <v>33</v>
      </c>
      <c r="U175" s="59" t="s">
        <v>342</v>
      </c>
      <c r="V175" s="55"/>
      <c r="W175" s="70"/>
    </row>
    <row r="176" spans="1:23" s="65" customFormat="1" ht="12.75" customHeight="1">
      <c r="A176" s="66"/>
      <c r="B176" s="59" t="s">
        <v>343</v>
      </c>
      <c r="C176" s="56"/>
      <c r="D176" s="57"/>
      <c r="E176" s="67" t="s">
        <v>23</v>
      </c>
      <c r="F176" s="59" t="s">
        <v>344</v>
      </c>
      <c r="G176" s="73"/>
      <c r="H176" s="77" t="s">
        <v>35</v>
      </c>
      <c r="I176" s="59" t="s">
        <v>345</v>
      </c>
      <c r="J176" s="55"/>
      <c r="K176" s="70"/>
      <c r="L176" s="62"/>
      <c r="M176" s="66"/>
      <c r="N176" s="64" t="s">
        <v>346</v>
      </c>
      <c r="O176" s="56"/>
      <c r="P176" s="57"/>
      <c r="Q176" s="67" t="s">
        <v>23</v>
      </c>
      <c r="R176" s="64" t="s">
        <v>347</v>
      </c>
      <c r="S176" s="73"/>
      <c r="T176" s="77" t="s">
        <v>35</v>
      </c>
      <c r="U176" s="59" t="s">
        <v>348</v>
      </c>
      <c r="V176" s="55"/>
      <c r="W176" s="70"/>
    </row>
    <row r="177" spans="1:23" s="65" customFormat="1" ht="12.75" customHeight="1">
      <c r="A177" s="78"/>
      <c r="B177" s="72"/>
      <c r="C177" s="72"/>
      <c r="D177" s="57"/>
      <c r="E177" s="58" t="s">
        <v>24</v>
      </c>
      <c r="F177" s="59" t="s">
        <v>349</v>
      </c>
      <c r="G177" s="72"/>
      <c r="H177" s="77" t="s">
        <v>36</v>
      </c>
      <c r="I177" s="59" t="s">
        <v>345</v>
      </c>
      <c r="J177" s="72"/>
      <c r="K177" s="79"/>
      <c r="L177" s="80"/>
      <c r="M177" s="78"/>
      <c r="N177" s="72"/>
      <c r="O177" s="72"/>
      <c r="P177" s="57"/>
      <c r="Q177" s="58" t="s">
        <v>24</v>
      </c>
      <c r="R177" s="64" t="s">
        <v>272</v>
      </c>
      <c r="S177" s="72"/>
      <c r="T177" s="77" t="s">
        <v>36</v>
      </c>
      <c r="U177" s="59" t="s">
        <v>350</v>
      </c>
      <c r="V177" s="72"/>
      <c r="W177" s="79"/>
    </row>
    <row r="178" spans="1:23" ht="4.5" customHeight="1">
      <c r="A178" s="81"/>
      <c r="B178" s="82"/>
      <c r="C178" s="83"/>
      <c r="D178" s="84"/>
      <c r="E178" s="85"/>
      <c r="F178" s="86"/>
      <c r="G178" s="87"/>
      <c r="H178" s="87"/>
      <c r="I178" s="83"/>
      <c r="J178" s="82"/>
      <c r="K178" s="88"/>
      <c r="M178" s="81"/>
      <c r="N178" s="82"/>
      <c r="O178" s="83"/>
      <c r="P178" s="84"/>
      <c r="Q178" s="85"/>
      <c r="R178" s="86"/>
      <c r="S178" s="87"/>
      <c r="T178" s="87"/>
      <c r="U178" s="83"/>
      <c r="V178" s="82"/>
      <c r="W178" s="88"/>
    </row>
    <row r="179" spans="1:23" ht="12.75" customHeight="1">
      <c r="A179" s="90"/>
      <c r="B179" s="90" t="s">
        <v>37</v>
      </c>
      <c r="C179" s="91"/>
      <c r="D179" s="92" t="s">
        <v>38</v>
      </c>
      <c r="E179" s="92" t="s">
        <v>39</v>
      </c>
      <c r="F179" s="92" t="s">
        <v>40</v>
      </c>
      <c r="G179" s="93" t="s">
        <v>41</v>
      </c>
      <c r="H179" s="93"/>
      <c r="I179" s="91" t="s">
        <v>42</v>
      </c>
      <c r="J179" s="92" t="s">
        <v>37</v>
      </c>
      <c r="K179" s="90" t="s">
        <v>43</v>
      </c>
      <c r="L179" s="40">
        <v>150</v>
      </c>
      <c r="M179" s="90"/>
      <c r="N179" s="90" t="s">
        <v>37</v>
      </c>
      <c r="O179" s="91"/>
      <c r="P179" s="92" t="s">
        <v>38</v>
      </c>
      <c r="Q179" s="92" t="s">
        <v>39</v>
      </c>
      <c r="R179" s="92" t="s">
        <v>40</v>
      </c>
      <c r="S179" s="93" t="s">
        <v>41</v>
      </c>
      <c r="T179" s="93"/>
      <c r="U179" s="91" t="s">
        <v>42</v>
      </c>
      <c r="V179" s="92" t="s">
        <v>37</v>
      </c>
      <c r="W179" s="90" t="s">
        <v>43</v>
      </c>
    </row>
    <row r="180" spans="1:23" ht="12.75">
      <c r="A180" s="94" t="s">
        <v>43</v>
      </c>
      <c r="B180" s="94" t="s">
        <v>44</v>
      </c>
      <c r="C180" s="95" t="s">
        <v>45</v>
      </c>
      <c r="D180" s="96" t="s">
        <v>46</v>
      </c>
      <c r="E180" s="96" t="s">
        <v>47</v>
      </c>
      <c r="F180" s="96"/>
      <c r="G180" s="97" t="s">
        <v>45</v>
      </c>
      <c r="H180" s="97" t="s">
        <v>42</v>
      </c>
      <c r="I180" s="95"/>
      <c r="J180" s="94" t="s">
        <v>44</v>
      </c>
      <c r="K180" s="94"/>
      <c r="L180" s="40">
        <v>150</v>
      </c>
      <c r="M180" s="94" t="s">
        <v>43</v>
      </c>
      <c r="N180" s="94" t="s">
        <v>44</v>
      </c>
      <c r="O180" s="95" t="s">
        <v>45</v>
      </c>
      <c r="P180" s="96" t="s">
        <v>46</v>
      </c>
      <c r="Q180" s="96" t="s">
        <v>47</v>
      </c>
      <c r="R180" s="96"/>
      <c r="S180" s="97" t="s">
        <v>45</v>
      </c>
      <c r="T180" s="97" t="s">
        <v>42</v>
      </c>
      <c r="U180" s="95"/>
      <c r="V180" s="94" t="s">
        <v>44</v>
      </c>
      <c r="W180" s="94"/>
    </row>
    <row r="181" spans="1:23" ht="16.5" customHeight="1">
      <c r="A181" s="98">
        <v>0</v>
      </c>
      <c r="B181" s="99">
        <v>6</v>
      </c>
      <c r="C181" s="100">
        <v>11</v>
      </c>
      <c r="D181" s="101" t="s">
        <v>89</v>
      </c>
      <c r="E181" s="101" t="s">
        <v>36</v>
      </c>
      <c r="F181" s="101">
        <v>12</v>
      </c>
      <c r="G181" s="101"/>
      <c r="H181" s="101">
        <v>680</v>
      </c>
      <c r="I181" s="100">
        <v>82</v>
      </c>
      <c r="J181" s="99">
        <v>8</v>
      </c>
      <c r="K181" s="98">
        <v>0</v>
      </c>
      <c r="L181" s="40"/>
      <c r="M181" s="98">
        <v>3</v>
      </c>
      <c r="N181" s="99">
        <v>10</v>
      </c>
      <c r="O181" s="100">
        <v>11</v>
      </c>
      <c r="P181" s="101" t="s">
        <v>351</v>
      </c>
      <c r="Q181" s="101" t="s">
        <v>30</v>
      </c>
      <c r="R181" s="101">
        <v>8</v>
      </c>
      <c r="S181" s="101"/>
      <c r="T181" s="101">
        <v>100</v>
      </c>
      <c r="U181" s="100">
        <v>82</v>
      </c>
      <c r="V181" s="99">
        <v>4</v>
      </c>
      <c r="W181" s="98">
        <v>-3</v>
      </c>
    </row>
    <row r="182" spans="1:23" ht="16.5" customHeight="1">
      <c r="A182" s="98">
        <v>0</v>
      </c>
      <c r="B182" s="99">
        <v>6</v>
      </c>
      <c r="C182" s="100">
        <v>81</v>
      </c>
      <c r="D182" s="101" t="s">
        <v>89</v>
      </c>
      <c r="E182" s="101" t="s">
        <v>36</v>
      </c>
      <c r="F182" s="101">
        <v>12</v>
      </c>
      <c r="G182" s="101"/>
      <c r="H182" s="101">
        <v>680</v>
      </c>
      <c r="I182" s="100">
        <v>12</v>
      </c>
      <c r="J182" s="99">
        <v>8</v>
      </c>
      <c r="K182" s="98">
        <v>0</v>
      </c>
      <c r="L182" s="40"/>
      <c r="M182" s="98">
        <v>1</v>
      </c>
      <c r="N182" s="99">
        <v>6</v>
      </c>
      <c r="O182" s="100">
        <v>81</v>
      </c>
      <c r="P182" s="101" t="s">
        <v>79</v>
      </c>
      <c r="Q182" s="101" t="s">
        <v>35</v>
      </c>
      <c r="R182" s="101">
        <v>10</v>
      </c>
      <c r="S182" s="101"/>
      <c r="T182" s="101">
        <v>170</v>
      </c>
      <c r="U182" s="100">
        <v>12</v>
      </c>
      <c r="V182" s="99">
        <v>8</v>
      </c>
      <c r="W182" s="98">
        <v>-1</v>
      </c>
    </row>
    <row r="183" spans="1:23" ht="16.5" customHeight="1">
      <c r="A183" s="98">
        <v>0</v>
      </c>
      <c r="B183" s="99">
        <v>6</v>
      </c>
      <c r="C183" s="100">
        <v>21</v>
      </c>
      <c r="D183" s="101" t="s">
        <v>89</v>
      </c>
      <c r="E183" s="101" t="s">
        <v>35</v>
      </c>
      <c r="F183" s="101">
        <v>12</v>
      </c>
      <c r="G183" s="101"/>
      <c r="H183" s="101">
        <v>680</v>
      </c>
      <c r="I183" s="100">
        <v>71</v>
      </c>
      <c r="J183" s="102">
        <v>8</v>
      </c>
      <c r="K183" s="103">
        <v>0</v>
      </c>
      <c r="L183" s="104"/>
      <c r="M183" s="103">
        <v>-9</v>
      </c>
      <c r="N183" s="102">
        <v>0</v>
      </c>
      <c r="O183" s="100">
        <v>21</v>
      </c>
      <c r="P183" s="101" t="s">
        <v>62</v>
      </c>
      <c r="Q183" s="101" t="s">
        <v>35</v>
      </c>
      <c r="R183" s="101">
        <v>10</v>
      </c>
      <c r="S183" s="101"/>
      <c r="T183" s="101">
        <v>590</v>
      </c>
      <c r="U183" s="100">
        <v>71</v>
      </c>
      <c r="V183" s="99">
        <v>14</v>
      </c>
      <c r="W183" s="98">
        <v>9</v>
      </c>
    </row>
    <row r="184" spans="1:23" ht="16.5" customHeight="1">
      <c r="A184" s="98">
        <v>0</v>
      </c>
      <c r="B184" s="99">
        <v>6</v>
      </c>
      <c r="C184" s="100">
        <v>72</v>
      </c>
      <c r="D184" s="101" t="s">
        <v>89</v>
      </c>
      <c r="E184" s="101" t="s">
        <v>36</v>
      </c>
      <c r="F184" s="101">
        <v>12</v>
      </c>
      <c r="G184" s="101"/>
      <c r="H184" s="101">
        <v>680</v>
      </c>
      <c r="I184" s="100">
        <v>22</v>
      </c>
      <c r="J184" s="99">
        <v>8</v>
      </c>
      <c r="K184" s="98">
        <v>0</v>
      </c>
      <c r="L184" s="40"/>
      <c r="M184" s="98">
        <v>2</v>
      </c>
      <c r="N184" s="99">
        <v>8</v>
      </c>
      <c r="O184" s="100">
        <v>72</v>
      </c>
      <c r="P184" s="101" t="s">
        <v>201</v>
      </c>
      <c r="Q184" s="101" t="s">
        <v>33</v>
      </c>
      <c r="R184" s="101">
        <v>8</v>
      </c>
      <c r="S184" s="101"/>
      <c r="T184" s="101">
        <v>150</v>
      </c>
      <c r="U184" s="100">
        <v>22</v>
      </c>
      <c r="V184" s="99">
        <v>6</v>
      </c>
      <c r="W184" s="98">
        <v>-2</v>
      </c>
    </row>
    <row r="185" spans="1:23" ht="16.5" customHeight="1">
      <c r="A185" s="98">
        <v>-1</v>
      </c>
      <c r="B185" s="99">
        <v>0</v>
      </c>
      <c r="C185" s="100">
        <v>32</v>
      </c>
      <c r="D185" s="101" t="s">
        <v>89</v>
      </c>
      <c r="E185" s="101" t="s">
        <v>36</v>
      </c>
      <c r="F185" s="101">
        <v>13</v>
      </c>
      <c r="G185" s="101"/>
      <c r="H185" s="101">
        <v>710</v>
      </c>
      <c r="I185" s="100">
        <v>61</v>
      </c>
      <c r="J185" s="99">
        <v>14</v>
      </c>
      <c r="K185" s="98">
        <v>1</v>
      </c>
      <c r="L185" s="40"/>
      <c r="M185" s="98">
        <v>-7</v>
      </c>
      <c r="N185" s="99">
        <v>2</v>
      </c>
      <c r="O185" s="100">
        <v>32</v>
      </c>
      <c r="P185" s="101" t="s">
        <v>202</v>
      </c>
      <c r="Q185" s="101" t="s">
        <v>30</v>
      </c>
      <c r="R185" s="101">
        <v>8</v>
      </c>
      <c r="S185" s="101"/>
      <c r="T185" s="101">
        <v>500</v>
      </c>
      <c r="U185" s="100">
        <v>61</v>
      </c>
      <c r="V185" s="99">
        <v>12</v>
      </c>
      <c r="W185" s="98">
        <v>7</v>
      </c>
    </row>
    <row r="186" spans="1:23" ht="16.5" customHeight="1">
      <c r="A186" s="98">
        <v>0</v>
      </c>
      <c r="B186" s="99">
        <v>6</v>
      </c>
      <c r="C186" s="100">
        <v>62</v>
      </c>
      <c r="D186" s="101" t="s">
        <v>89</v>
      </c>
      <c r="E186" s="101" t="s">
        <v>35</v>
      </c>
      <c r="F186" s="101">
        <v>12</v>
      </c>
      <c r="G186" s="101"/>
      <c r="H186" s="101">
        <v>680</v>
      </c>
      <c r="I186" s="100">
        <v>31</v>
      </c>
      <c r="J186" s="99">
        <v>8</v>
      </c>
      <c r="K186" s="98">
        <v>0</v>
      </c>
      <c r="L186" s="40"/>
      <c r="M186" s="98">
        <v>7</v>
      </c>
      <c r="N186" s="99">
        <v>14</v>
      </c>
      <c r="O186" s="100">
        <v>62</v>
      </c>
      <c r="P186" s="101" t="s">
        <v>61</v>
      </c>
      <c r="Q186" s="101" t="s">
        <v>35</v>
      </c>
      <c r="R186" s="101">
        <v>8</v>
      </c>
      <c r="S186" s="101">
        <v>100</v>
      </c>
      <c r="T186" s="101"/>
      <c r="U186" s="100">
        <v>31</v>
      </c>
      <c r="V186" s="99">
        <v>0</v>
      </c>
      <c r="W186" s="98">
        <v>-7</v>
      </c>
    </row>
    <row r="187" spans="1:23" ht="16.5" customHeight="1">
      <c r="A187" s="98">
        <v>1</v>
      </c>
      <c r="B187" s="99">
        <v>13</v>
      </c>
      <c r="C187" s="100">
        <v>42</v>
      </c>
      <c r="D187" s="101" t="s">
        <v>89</v>
      </c>
      <c r="E187" s="101" t="s">
        <v>36</v>
      </c>
      <c r="F187" s="101">
        <v>11</v>
      </c>
      <c r="G187" s="101"/>
      <c r="H187" s="101">
        <v>650</v>
      </c>
      <c r="I187" s="100">
        <v>51</v>
      </c>
      <c r="J187" s="102">
        <v>1</v>
      </c>
      <c r="K187" s="103">
        <v>-1</v>
      </c>
      <c r="L187" s="104"/>
      <c r="M187" s="103">
        <v>6</v>
      </c>
      <c r="N187" s="102">
        <v>12</v>
      </c>
      <c r="O187" s="100">
        <v>42</v>
      </c>
      <c r="P187" s="101" t="s">
        <v>81</v>
      </c>
      <c r="Q187" s="101" t="s">
        <v>35</v>
      </c>
      <c r="R187" s="101">
        <v>10</v>
      </c>
      <c r="S187" s="101">
        <v>50</v>
      </c>
      <c r="T187" s="101"/>
      <c r="U187" s="100">
        <v>51</v>
      </c>
      <c r="V187" s="99">
        <v>2</v>
      </c>
      <c r="W187" s="98">
        <v>-6</v>
      </c>
    </row>
    <row r="188" spans="1:23" ht="16.5" customHeight="1">
      <c r="A188" s="98">
        <v>1</v>
      </c>
      <c r="B188" s="99">
        <v>13</v>
      </c>
      <c r="C188" s="100">
        <v>52</v>
      </c>
      <c r="D188" s="101" t="s">
        <v>89</v>
      </c>
      <c r="E188" s="101" t="s">
        <v>36</v>
      </c>
      <c r="F188" s="101">
        <v>11</v>
      </c>
      <c r="G188" s="101"/>
      <c r="H188" s="101">
        <v>650</v>
      </c>
      <c r="I188" s="100">
        <v>41</v>
      </c>
      <c r="J188" s="99">
        <v>1</v>
      </c>
      <c r="K188" s="98">
        <v>-1</v>
      </c>
      <c r="L188" s="40"/>
      <c r="M188" s="98">
        <v>-5</v>
      </c>
      <c r="N188" s="99">
        <v>4</v>
      </c>
      <c r="O188" s="100">
        <v>52</v>
      </c>
      <c r="P188" s="101" t="s">
        <v>89</v>
      </c>
      <c r="Q188" s="101" t="s">
        <v>35</v>
      </c>
      <c r="R188" s="101">
        <v>10</v>
      </c>
      <c r="S188" s="101"/>
      <c r="T188" s="101">
        <v>420</v>
      </c>
      <c r="U188" s="100">
        <v>41</v>
      </c>
      <c r="V188" s="99">
        <v>10</v>
      </c>
      <c r="W188" s="98">
        <v>5</v>
      </c>
    </row>
  </sheetData>
  <sheetProtection/>
  <mergeCells count="14">
    <mergeCell ref="I4:K4"/>
    <mergeCell ref="U4:W4"/>
    <mergeCell ref="I31:K31"/>
    <mergeCell ref="U31:W31"/>
    <mergeCell ref="I58:K58"/>
    <mergeCell ref="U58:W58"/>
    <mergeCell ref="I166:K166"/>
    <mergeCell ref="U166:W166"/>
    <mergeCell ref="I85:K85"/>
    <mergeCell ref="U85:W85"/>
    <mergeCell ref="I112:K112"/>
    <mergeCell ref="U112:W112"/>
    <mergeCell ref="I139:K139"/>
    <mergeCell ref="U139:W139"/>
  </mergeCells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3" manualBreakCount="3">
    <brk id="54" max="255" man="1"/>
    <brk id="108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</dc:creator>
  <cp:keywords/>
  <dc:description/>
  <cp:lastModifiedBy>Andrey</cp:lastModifiedBy>
  <cp:lastPrinted>2018-04-15T12:39:35Z</cp:lastPrinted>
  <dcterms:created xsi:type="dcterms:W3CDTF">2012-04-24T09:43:51Z</dcterms:created>
  <dcterms:modified xsi:type="dcterms:W3CDTF">2018-04-15T17:14:13Z</dcterms:modified>
  <cp:category/>
  <cp:version/>
  <cp:contentType/>
  <cp:contentStatus/>
</cp:coreProperties>
</file>